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4235" windowHeight="8115" activeTab="1"/>
  </bookViews>
  <sheets>
    <sheet name="MATERA" sheetId="1" r:id="rId1"/>
    <sheet name="Bradanica-Medio Basento " sheetId="2" r:id="rId2"/>
    <sheet name="Metapontino-Collina Materana" sheetId="3" r:id="rId3"/>
    <sheet name="Foglio1" sheetId="4" r:id="rId4"/>
  </sheets>
  <definedNames>
    <definedName name="_xlnm.Print_Area" localSheetId="1">'Bradanica-Medio Basento '!$A$1:$L$65</definedName>
    <definedName name="_xlnm.Print_Area" localSheetId="0">'MATERA'!$A$2:$L$43</definedName>
    <definedName name="_xlnm.Print_Area" localSheetId="2">'Metapontino-Collina Materana'!$A$1:$L$85</definedName>
    <definedName name="dett_pos">#REF!</definedName>
    <definedName name="sint_pos1">#REF!</definedName>
    <definedName name="sintetico">#REF!</definedName>
  </definedNames>
  <calcPr fullCalcOnLoad="1"/>
</workbook>
</file>

<file path=xl/sharedStrings.xml><?xml version="1.0" encoding="utf-8"?>
<sst xmlns="http://schemas.openxmlformats.org/spreadsheetml/2006/main" count="299" uniqueCount="177">
  <si>
    <t>COMUNE</t>
  </si>
  <si>
    <t>Tipo Ist. e Nome</t>
  </si>
  <si>
    <t>Alunni AS 2011-2012</t>
  </si>
  <si>
    <t>DIMENSIONAMENTO 2012/2013</t>
  </si>
  <si>
    <t>INF.</t>
  </si>
  <si>
    <t>PRIM.</t>
  </si>
  <si>
    <t>1° GR.</t>
  </si>
  <si>
    <t>TOTALE</t>
  </si>
  <si>
    <t>ESITO</t>
  </si>
  <si>
    <t>ISTITUTO COMPRENSIVO "G. GARIBALDI" ACCETTURA</t>
  </si>
  <si>
    <t>CIRIGLIANO</t>
  </si>
  <si>
    <t>GARAGUSO</t>
  </si>
  <si>
    <t>OLIVETO</t>
  </si>
  <si>
    <t>TOT.</t>
  </si>
  <si>
    <t>VIA TINCHI</t>
  </si>
  <si>
    <t>VIA 4 CASELLI</t>
  </si>
  <si>
    <t>VIA S.GIOVANNI BOSCO</t>
  </si>
  <si>
    <t>PIAZZA MASCAGNI - MONTALBANO</t>
  </si>
  <si>
    <t>ISTITUTO COMPRENSIVO 'N.FIORENTINO" MONTALBANO</t>
  </si>
  <si>
    <t>VIA SINNI - MONTALBANO</t>
  </si>
  <si>
    <t>VIALE SACRO CUORE MONTALBANO</t>
  </si>
  <si>
    <t>CRACO PESCHIERA</t>
  </si>
  <si>
    <t>ISTITUTO COMPRENSIVO "LUIGI SETTEMBRINI" NOVA SIRI</t>
  </si>
  <si>
    <t>LARGO EUROPA - NOVA SIRI</t>
  </si>
  <si>
    <t>VIALE SIRIS - NOVA SIRI</t>
  </si>
  <si>
    <t>ISTITUTO COMPRENSIVO "P.PIO DA PIETRELCINA" PISTICCI</t>
  </si>
  <si>
    <t>VIA CANTISANO</t>
  </si>
  <si>
    <t>QUART. RES. ANIC PISTICCI SCALO</t>
  </si>
  <si>
    <t>G.BERTA</t>
  </si>
  <si>
    <t>VIA TOGLIATTI</t>
  </si>
  <si>
    <t>EX ASILO NIDO</t>
  </si>
  <si>
    <t>VIA UMBRIA</t>
  </si>
  <si>
    <t xml:space="preserve"> (1) ISTITUTO COMPRENSIVO POLICORO </t>
  </si>
  <si>
    <t>SCUOLA MEDIA A. MORO</t>
  </si>
  <si>
    <t>VIA DANTE - POLICORO</t>
  </si>
  <si>
    <t>(2) ISTITUTO COMPRENSIVO  POLICORO</t>
  </si>
  <si>
    <t>VIA MONTE ROSA - POLICORO</t>
  </si>
  <si>
    <t xml:space="preserve">ROTONDELLA DUE </t>
  </si>
  <si>
    <t xml:space="preserve">ISTITUTO COMPRENSIVO ROTONDELLA </t>
  </si>
  <si>
    <t>LARGO PLEBISCITO - ROTONDELLA</t>
  </si>
  <si>
    <t>VIA ROSSINI - SCANZANO</t>
  </si>
  <si>
    <t>ISTITUTO COMPRENSIVO SCANZANO</t>
  </si>
  <si>
    <t>VIA DE GASPERI - SCANZANO</t>
  </si>
  <si>
    <t>VIA DELL'AIA - SCANZANO</t>
  </si>
  <si>
    <t>ISTITUTO COMPRENSIVO "ROCCO MONTANO" STIGLIANO</t>
  </si>
  <si>
    <t>VIA DANTE - STIGLIANO</t>
  </si>
  <si>
    <t>VIA ROMA - STIGLIANO</t>
  </si>
  <si>
    <t>VIA DELLA VITTORIA - ALIANO</t>
  </si>
  <si>
    <t>SS STIGLIANO - ALIANO</t>
  </si>
  <si>
    <t>VIA IV NOVEMBRE  -GORGOGLIONE</t>
  </si>
  <si>
    <t>VIA FONTANA - GORGOGLIONE</t>
  </si>
  <si>
    <t>VIALE S. ANNA</t>
  </si>
  <si>
    <t>ISTITUTO COMPRENSIVO  "ALBINO PIERRO" TURSI</t>
  </si>
  <si>
    <t>RIONE SANTI QUARANTA</t>
  </si>
  <si>
    <t>CARMELA AYR</t>
  </si>
  <si>
    <t>VIA UGO FOSCOLO - VALSINNI</t>
  </si>
  <si>
    <t>ISTITUTO COMPRENSIVO I. MORRA VALSINNI</t>
  </si>
  <si>
    <t>VIA GIUSTI -SAN GIORGIO LUCANO</t>
  </si>
  <si>
    <t>VIA VITTORIO VENETO -SAN GIORGIO LUCANO</t>
  </si>
  <si>
    <t>VIA SS. DI ANGLONA -COLOBRARO</t>
  </si>
  <si>
    <t>VIA LOTTA DEI CONTADINI - COLOBRARO</t>
  </si>
  <si>
    <t>CORSO ITALIA</t>
  </si>
  <si>
    <t>ISTITUTO COMPRENSIVO BERNALDA</t>
  </si>
  <si>
    <t>RIONE MATINE ANGELICHE</t>
  </si>
  <si>
    <t>ALDO MORO</t>
  </si>
  <si>
    <t xml:space="preserve">Fraz. Metaponto Borgo </t>
  </si>
  <si>
    <t>FRAZ. METAPONTO BORGO</t>
  </si>
  <si>
    <t>ISTITUTO COMPRENSIVO "PITAGORA" BERNALDA</t>
  </si>
  <si>
    <t>VIA CADUTI DI KINDU</t>
  </si>
  <si>
    <t>ISTITUTO COMPRENSIVO "F.D'ONOFRIO" FERRANDINA</t>
  </si>
  <si>
    <t>PIAZZA MATTEOTTI</t>
  </si>
  <si>
    <t>LARGO PALESTRO</t>
  </si>
  <si>
    <t>VIA MAZZINI</t>
  </si>
  <si>
    <t>GIOVANNI PAOLO II - FERRANDINA</t>
  </si>
  <si>
    <t>ISTITUTO COMPRENSIVO "A.ILVENTO" - GRASSANO</t>
  </si>
  <si>
    <t>SERVA DI DIO MARIA MARCHETTA</t>
  </si>
  <si>
    <t>VIA N.SAURO</t>
  </si>
  <si>
    <t>PIAZZA A. COSTA</t>
  </si>
  <si>
    <t>ISTITUTO COMPRENSIVO IRSINA</t>
  </si>
  <si>
    <t>SCUOLA PRIMARIA "V. CARAVELLI"</t>
  </si>
  <si>
    <t>SCUOLA PRIMARIA VIA MARTIRI RES.</t>
  </si>
  <si>
    <t>IC VIA ESTRAMURALE CASTELLO</t>
  </si>
  <si>
    <t>VIALE KENNEDY (GROTTOLE)</t>
  </si>
  <si>
    <t>RIONE MARCO POLO</t>
  </si>
  <si>
    <t>ISTITUTO COMPRENSIVO MONTESCAGLIOSO</t>
  </si>
  <si>
    <t>VIA PALERMO</t>
  </si>
  <si>
    <t>VIA S. PELLICO</t>
  </si>
  <si>
    <t>LARGO S.D'ACQUISTO</t>
  </si>
  <si>
    <t>"C. SALINARI"-MONTESCAGLIOSO</t>
  </si>
  <si>
    <t xml:space="preserve">ISTITUTO COMPRENSIVO "N.P.SPERA" </t>
  </si>
  <si>
    <t>ISTITUTO COMPRENSIVO '"TEN R.DAVIA" SALANDRA</t>
  </si>
  <si>
    <t>SAN MAURO FORTE</t>
  </si>
  <si>
    <t>BORGO S. MARIA - TRICARICO</t>
  </si>
  <si>
    <t>ISTITUTO COMPRENSIVO TRICARICO</t>
  </si>
  <si>
    <t>VIA MARCONI - TRICARICO</t>
  </si>
  <si>
    <t>VIA APPIA - TRICARICO</t>
  </si>
  <si>
    <t>VIA ROMA - CALCIANO</t>
  </si>
  <si>
    <t xml:space="preserve">VARIAZIONI O INTEGRAZIONI </t>
  </si>
  <si>
    <t>INVARIATO</t>
  </si>
  <si>
    <t xml:space="preserve">INVARIATO </t>
  </si>
  <si>
    <t>VIA SALERNO MARCONIA</t>
  </si>
  <si>
    <t>CONTR.CENTRO AGRICOLO MARCONIA</t>
  </si>
  <si>
    <t>DIMENSIONATO</t>
  </si>
  <si>
    <t>ISTITUTO COMPRENSIVO Q.O. FLACCO FRAZ. MARCONIA</t>
  </si>
  <si>
    <t xml:space="preserve">VIA CAPITANO PIRRONE </t>
  </si>
  <si>
    <t>INFANZIA</t>
  </si>
  <si>
    <t>PRIMARIA</t>
  </si>
  <si>
    <t>1° GRADO</t>
  </si>
  <si>
    <t>VICO II CAPPELLUTI</t>
  </si>
  <si>
    <t xml:space="preserve">1° ISTITUTO COMPRENSIVO </t>
  </si>
  <si>
    <t>S.M. N.FESTA VIA LANERA</t>
  </si>
  <si>
    <t xml:space="preserve">TOT. </t>
  </si>
  <si>
    <t xml:space="preserve">V CIRCOLO LA MARTELLA </t>
  </si>
  <si>
    <t xml:space="preserve">2° ISTITUTO COMPRENSIVO </t>
  </si>
  <si>
    <t>V CIRCOLO VIA DELLA QUERCIA</t>
  </si>
  <si>
    <t>V CIRCOLO VIA MORELLI</t>
  </si>
  <si>
    <t>S. AGNESE VIA FRANGIONE</t>
  </si>
  <si>
    <t>COLLODI VIA CERERIE</t>
  </si>
  <si>
    <t>3° ISTITUTO COMPRENSIVO</t>
  </si>
  <si>
    <t>PIAZZA DEGLI OLMI</t>
  </si>
  <si>
    <t>1° CIRCOLO S.GIOV. DA MATERA</t>
  </si>
  <si>
    <t>1° CIRCOLO NITTI</t>
  </si>
  <si>
    <t xml:space="preserve">VIA MEUCCI </t>
  </si>
  <si>
    <t>4° ISTITUTO COMPRENSIVO</t>
  </si>
  <si>
    <t xml:space="preserve">VIA SANNITI </t>
  </si>
  <si>
    <t>VIA COSENZA</t>
  </si>
  <si>
    <t>2° CIRCOLO VIA VIA LUCREZIO</t>
  </si>
  <si>
    <t xml:space="preserve">S.M. VIA FERMI </t>
  </si>
  <si>
    <t xml:space="preserve">S.M. VIA LUCREZIO </t>
  </si>
  <si>
    <t>RODARI - VIA EMILIA</t>
  </si>
  <si>
    <t>5° ISTITUTO COMPRENSIVO</t>
  </si>
  <si>
    <t>3° CIRCOLO MARCONI</t>
  </si>
  <si>
    <t>VIA GRECO</t>
  </si>
  <si>
    <t>6° ISTITUTO COMPRENSIVO</t>
  </si>
  <si>
    <t>S.M. N.FESTA PIAZZA DEGLI OLMI</t>
  </si>
  <si>
    <t>aggrega 2 corsi  (indicat. 150 alunni) della Scuola Media A. Moro - NUOVA ISTITUZIONE ai sensi art. 19 co.4 L.111/2011</t>
  </si>
  <si>
    <t>accorpamento plesso scuola media di Metaponto Borgo (I.C. Pitagora)                 NUOVA ISTITUZIONE ai sensi art. 19 co.4 L.111/2011</t>
  </si>
  <si>
    <t>ISTITUITO AI SENSI DELL'ART.19 CO.4 LEGGE 111/2011</t>
  </si>
  <si>
    <t>ISTITUITO AI SENSI DELL'ART.19 CO. 4 LEGGE 111/2011</t>
  </si>
  <si>
    <t xml:space="preserve">VIA LAZAZZERA </t>
  </si>
  <si>
    <t>CTP - EDA e  Scuola Carceraria (350 alunni)</t>
  </si>
  <si>
    <t>VARIATO</t>
  </si>
  <si>
    <t>S.M. PASCOLI - Dirigenza</t>
  </si>
  <si>
    <t>aggregazione Scuole Infanzia e Primaria ex Direzione Didattica A. Gramsci Marconia (720) e Scuola Media  IC Flacco (332) Marconia. Attribuzione Dirigenza ex Direzione Didattica A. Gramsci Marconia                                                                       (E' sede del CTP - EDA)</t>
  </si>
  <si>
    <r>
      <t xml:space="preserve">VIALE DEI CADUTI - MONTALBANO - </t>
    </r>
    <r>
      <rPr>
        <b/>
        <sz val="10"/>
        <rFont val="Arial"/>
        <family val="2"/>
      </rPr>
      <t>Dirigenza</t>
    </r>
  </si>
  <si>
    <r>
      <t>VIA FERMI- NOVA SIRI -</t>
    </r>
    <r>
      <rPr>
        <b/>
        <sz val="10"/>
        <rFont val="Arial"/>
        <family val="2"/>
      </rPr>
      <t>Dirigenza</t>
    </r>
  </si>
  <si>
    <r>
      <t xml:space="preserve">P.PIO DA PIETRELCINA - </t>
    </r>
    <r>
      <rPr>
        <b/>
        <sz val="10"/>
        <rFont val="Arial"/>
        <family val="2"/>
      </rPr>
      <t>Dirigenza</t>
    </r>
  </si>
  <si>
    <r>
      <t xml:space="preserve">VIA PUGLIA - </t>
    </r>
    <r>
      <rPr>
        <b/>
        <sz val="10"/>
        <rFont val="Arial"/>
        <family val="2"/>
      </rPr>
      <t xml:space="preserve">Dirigenza </t>
    </r>
  </si>
  <si>
    <r>
      <t xml:space="preserve">CORSO PANDOSIA   - </t>
    </r>
    <r>
      <rPr>
        <b/>
        <sz val="10"/>
        <rFont val="Arial"/>
        <family val="2"/>
      </rPr>
      <t>Dirigenza</t>
    </r>
  </si>
  <si>
    <r>
      <t>Mantenimento in deroga dell'autonomia scolastica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per area  svantaggiata e fortemente penalizzata da fenomeni ambientali (attività Centro ENEA); natura montana del territorio.</t>
    </r>
  </si>
  <si>
    <r>
      <t>VIA PASCOLI - ROTONDELLA -</t>
    </r>
    <r>
      <rPr>
        <b/>
        <sz val="10"/>
        <rFont val="Arial"/>
        <family val="2"/>
      </rPr>
      <t xml:space="preserve"> Dirigenza</t>
    </r>
  </si>
  <si>
    <r>
      <t xml:space="preserve">VIA TRATTURO DEL RE - SCANZANO - </t>
    </r>
    <r>
      <rPr>
        <b/>
        <sz val="10"/>
        <rFont val="Arial"/>
        <family val="2"/>
      </rPr>
      <t>Dirigenza</t>
    </r>
  </si>
  <si>
    <r>
      <t xml:space="preserve">VIA BERARDI - STIGLIANO </t>
    </r>
    <r>
      <rPr>
        <b/>
        <sz val="10"/>
        <rFont val="Arial"/>
        <family val="2"/>
      </rPr>
      <t>-Dirigenza</t>
    </r>
  </si>
  <si>
    <r>
      <t>VIA ROMA -</t>
    </r>
    <r>
      <rPr>
        <b/>
        <sz val="10"/>
        <rFont val="Arial"/>
        <family val="2"/>
      </rPr>
      <t xml:space="preserve"> Dirigenza</t>
    </r>
  </si>
  <si>
    <r>
      <t>"ISABELLA MORRA"</t>
    </r>
    <r>
      <rPr>
        <b/>
        <sz val="10"/>
        <rFont val="Arial"/>
        <family val="2"/>
      </rPr>
      <t xml:space="preserve"> Dirigenza</t>
    </r>
  </si>
  <si>
    <r>
      <rPr>
        <b/>
        <sz val="10"/>
        <rFont val="Arial"/>
        <family val="2"/>
      </rPr>
      <t>ACCETTURA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Dirigenza</t>
    </r>
  </si>
  <si>
    <r>
      <rPr>
        <b/>
        <sz val="10"/>
        <rFont val="Arial"/>
        <family val="2"/>
      </rPr>
      <t xml:space="preserve">VIA MONREALE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Dirigenza</t>
    </r>
  </si>
  <si>
    <t>aggrega plessi scuola dell'infanzia Via Salerno e Scuola primaria Via Tinchi (da IC Flacco - Marconia) e infanzia Contr. Centro Agricolo   (ex Scuola Primaria A. Gramsci - Marconia)</t>
  </si>
  <si>
    <t>aggrega 6 corsi (indicat. 404 alunni) della Scuola Media A. Moro - NUOVA ISTITUZIONE ai sensi art. 19 co.4 L.111/2011</t>
  </si>
  <si>
    <r>
      <t xml:space="preserve">VIA MARCONI - </t>
    </r>
    <r>
      <rPr>
        <b/>
        <sz val="10"/>
        <rFont val="Arial"/>
        <family val="2"/>
      </rPr>
      <t>Dirigenza</t>
    </r>
  </si>
  <si>
    <r>
      <t xml:space="preserve">VIA ANACREONTE - </t>
    </r>
    <r>
      <rPr>
        <b/>
        <sz val="10"/>
        <rFont val="Arial"/>
        <family val="2"/>
      </rPr>
      <t>Dirigenza</t>
    </r>
  </si>
  <si>
    <r>
      <t xml:space="preserve">F.D'ONOFRIO - </t>
    </r>
    <r>
      <rPr>
        <b/>
        <sz val="10"/>
        <rFont val="Arial"/>
        <family val="2"/>
      </rPr>
      <t xml:space="preserve">Dirigenza </t>
    </r>
  </si>
  <si>
    <r>
      <t>VIA DON.BOSCO -</t>
    </r>
    <r>
      <rPr>
        <b/>
        <sz val="10"/>
        <rFont val="Arial"/>
        <family val="2"/>
      </rPr>
      <t xml:space="preserve"> Dirigenza</t>
    </r>
  </si>
  <si>
    <r>
      <t xml:space="preserve">"G. MASCOLO" - IRSINA- </t>
    </r>
    <r>
      <rPr>
        <b/>
        <sz val="10"/>
        <rFont val="Arial"/>
        <family val="2"/>
      </rPr>
      <t>Dirigenza</t>
    </r>
  </si>
  <si>
    <r>
      <t xml:space="preserve">VIA DANTE (MIGLIONICO) </t>
    </r>
    <r>
      <rPr>
        <b/>
        <sz val="10"/>
        <rFont val="Arial"/>
        <family val="2"/>
      </rPr>
      <t>Dirigenza</t>
    </r>
  </si>
  <si>
    <r>
      <t xml:space="preserve">DON LIBORIO PALAZZO - </t>
    </r>
    <r>
      <rPr>
        <b/>
        <sz val="10"/>
        <rFont val="Arial"/>
        <family val="2"/>
      </rPr>
      <t>Dirigenza</t>
    </r>
  </si>
  <si>
    <r>
      <t>POMARICO -</t>
    </r>
    <r>
      <rPr>
        <b/>
        <sz val="10"/>
        <rFont val="Arial"/>
        <family val="2"/>
      </rPr>
      <t xml:space="preserve"> Dirigenza</t>
    </r>
  </si>
  <si>
    <r>
      <t>SALANDRA -</t>
    </r>
    <r>
      <rPr>
        <b/>
        <sz val="10"/>
        <rFont val="Arial"/>
        <family val="2"/>
      </rPr>
      <t xml:space="preserve"> Dirigenza</t>
    </r>
  </si>
  <si>
    <r>
      <t xml:space="preserve">VIALE REG.MARGHERITA - TRICARICO - </t>
    </r>
    <r>
      <rPr>
        <b/>
        <sz val="10"/>
        <rFont val="Arial"/>
        <family val="2"/>
      </rPr>
      <t>Dirigenza</t>
    </r>
  </si>
  <si>
    <r>
      <t xml:space="preserve">PADRE MINOZZI - </t>
    </r>
    <r>
      <rPr>
        <b/>
        <sz val="10"/>
        <rFont val="Arial"/>
        <family val="2"/>
      </rPr>
      <t>Dirigenza</t>
    </r>
  </si>
  <si>
    <r>
      <t>V CIRCOLO VIA SEMERIA -</t>
    </r>
    <r>
      <rPr>
        <b/>
        <sz val="10"/>
        <rFont val="Arial"/>
        <family val="2"/>
      </rPr>
      <t xml:space="preserve"> Dirigenza</t>
    </r>
  </si>
  <si>
    <r>
      <t xml:space="preserve">2° CIRCOLO VIA FERMI - </t>
    </r>
    <r>
      <rPr>
        <b/>
        <sz val="10"/>
        <rFont val="Arial"/>
        <family val="2"/>
      </rPr>
      <t>Dirigenza</t>
    </r>
  </si>
  <si>
    <r>
      <t xml:space="preserve">S.M. TORRACA VIA A. MORO -  </t>
    </r>
    <r>
      <rPr>
        <b/>
        <sz val="10"/>
        <rFont val="Arial"/>
        <family val="2"/>
      </rPr>
      <t>Dirigenza</t>
    </r>
  </si>
  <si>
    <r>
      <t>VIA BRAMANTE -</t>
    </r>
    <r>
      <rPr>
        <b/>
        <sz val="10"/>
        <rFont val="Arial"/>
        <family val="2"/>
      </rPr>
      <t>Dirigenza</t>
    </r>
  </si>
  <si>
    <t>TIPOLOGIA</t>
  </si>
  <si>
    <t>NON MONTANO</t>
  </si>
  <si>
    <t>MONTANO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</si>
</sst>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4" fillId="0" borderId="0" xfId="0" applyFont="1" applyAlignment="1">
      <alignment/>
    </xf>
    <xf numFmtId="0" fontId="22" fillId="0" borderId="11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2" fillId="16" borderId="12" xfId="0" applyFont="1" applyFill="1" applyBorder="1" applyAlignment="1">
      <alignment horizontal="center" vertical="center" wrapText="1"/>
    </xf>
    <xf numFmtId="0" fontId="0" fillId="0" borderId="15" xfId="50" applyNumberFormat="1" applyFont="1" applyBorder="1" quotePrefix="1">
      <alignment/>
      <protection/>
    </xf>
    <xf numFmtId="0" fontId="0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 horizontal="center"/>
    </xf>
    <xf numFmtId="0" fontId="0" fillId="0" borderId="13" xfId="50" applyNumberFormat="1" applyFont="1" applyBorder="1" quotePrefix="1">
      <alignment/>
      <protection/>
    </xf>
    <xf numFmtId="0" fontId="0" fillId="0" borderId="16" xfId="50" applyNumberFormat="1" applyFont="1" applyBorder="1">
      <alignment/>
      <protection/>
    </xf>
    <xf numFmtId="0" fontId="0" fillId="0" borderId="14" xfId="50" applyNumberFormat="1" applyFont="1" applyBorder="1" quotePrefix="1">
      <alignment/>
      <protection/>
    </xf>
    <xf numFmtId="0" fontId="0" fillId="0" borderId="16" xfId="50" applyNumberFormat="1" applyFont="1" applyBorder="1" quotePrefix="1">
      <alignment/>
      <protection/>
    </xf>
    <xf numFmtId="3" fontId="0" fillId="0" borderId="14" xfId="50" applyNumberFormat="1" applyFont="1" applyBorder="1" applyAlignment="1" quotePrefix="1">
      <alignment/>
      <protection/>
    </xf>
    <xf numFmtId="0" fontId="0" fillId="0" borderId="17" xfId="0" applyFont="1" applyBorder="1" applyAlignment="1">
      <alignment/>
    </xf>
    <xf numFmtId="0" fontId="0" fillId="0" borderId="16" xfId="50" applyNumberFormat="1" applyFont="1" applyBorder="1" applyAlignment="1" quotePrefix="1">
      <alignment wrapText="1"/>
      <protection/>
    </xf>
    <xf numFmtId="0" fontId="0" fillId="0" borderId="16" xfId="50" applyNumberFormat="1" applyFont="1" applyFill="1" applyBorder="1">
      <alignment/>
      <protection/>
    </xf>
    <xf numFmtId="0" fontId="0" fillId="0" borderId="15" xfId="0" applyFont="1" applyBorder="1" applyAlignment="1">
      <alignment/>
    </xf>
    <xf numFmtId="0" fontId="0" fillId="0" borderId="0" xfId="50" applyNumberFormat="1" applyFont="1" applyBorder="1" applyAlignment="1">
      <alignment horizontal="center" vertical="center" wrapText="1"/>
      <protection/>
    </xf>
    <xf numFmtId="0" fontId="0" fillId="0" borderId="16" xfId="50" applyNumberFormat="1" applyFont="1" applyBorder="1" applyAlignment="1">
      <alignment wrapText="1"/>
      <protection/>
    </xf>
    <xf numFmtId="0" fontId="0" fillId="0" borderId="16" xfId="50" applyFont="1" applyBorder="1">
      <alignment/>
      <protection/>
    </xf>
    <xf numFmtId="0" fontId="0" fillId="0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22" fillId="0" borderId="0" xfId="0" applyFont="1" applyFill="1" applyBorder="1" applyAlignment="1">
      <alignment/>
    </xf>
    <xf numFmtId="0" fontId="0" fillId="0" borderId="15" xfId="50" applyNumberFormat="1" applyFont="1" applyBorder="1" applyAlignment="1" quotePrefix="1">
      <alignment wrapText="1"/>
      <protection/>
    </xf>
    <xf numFmtId="0" fontId="22" fillId="0" borderId="14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5" xfId="48" applyNumberFormat="1" applyFont="1" applyBorder="1" quotePrefix="1">
      <alignment/>
      <protection/>
    </xf>
    <xf numFmtId="0" fontId="0" fillId="0" borderId="16" xfId="48" applyNumberFormat="1" applyFont="1" applyBorder="1" quotePrefix="1">
      <alignment/>
      <protection/>
    </xf>
    <xf numFmtId="0" fontId="0" fillId="0" borderId="16" xfId="48" applyNumberFormat="1" applyFont="1" applyBorder="1">
      <alignment/>
      <protection/>
    </xf>
    <xf numFmtId="0" fontId="22" fillId="0" borderId="16" xfId="48" applyNumberFormat="1" applyFont="1" applyBorder="1">
      <alignment/>
      <protection/>
    </xf>
    <xf numFmtId="0" fontId="24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0" fillId="0" borderId="16" xfId="48" applyNumberFormat="1" applyFont="1" applyBorder="1" applyAlignment="1" quotePrefix="1">
      <alignment wrapText="1"/>
      <protection/>
    </xf>
    <xf numFmtId="0" fontId="22" fillId="0" borderId="0" xfId="0" applyFont="1" applyFill="1" applyBorder="1" applyAlignment="1">
      <alignment horizontal="center" vertical="center"/>
    </xf>
    <xf numFmtId="0" fontId="0" fillId="0" borderId="16" xfId="48" applyFont="1" applyBorder="1">
      <alignment/>
      <protection/>
    </xf>
    <xf numFmtId="0" fontId="0" fillId="0" borderId="15" xfId="48" applyNumberFormat="1" applyFont="1" applyBorder="1">
      <alignment/>
      <protection/>
    </xf>
    <xf numFmtId="3" fontId="0" fillId="0" borderId="14" xfId="0" applyNumberFormat="1" applyFont="1" applyBorder="1" applyAlignment="1">
      <alignment/>
    </xf>
    <xf numFmtId="0" fontId="22" fillId="0" borderId="0" xfId="48" applyNumberFormat="1" applyFont="1" applyBorder="1" applyAlignment="1">
      <alignment vertical="center" wrapText="1"/>
      <protection/>
    </xf>
    <xf numFmtId="0" fontId="22" fillId="0" borderId="0" xfId="48" applyNumberFormat="1" applyFont="1" applyBorder="1">
      <alignment/>
      <protection/>
    </xf>
    <xf numFmtId="0" fontId="22" fillId="0" borderId="0" xfId="0" applyFont="1" applyAlignment="1">
      <alignment horizontal="center" vertical="center" wrapText="1"/>
    </xf>
    <xf numFmtId="0" fontId="22" fillId="0" borderId="13" xfId="48" applyNumberFormat="1" applyFont="1" applyBorder="1" applyAlignment="1">
      <alignment horizontal="center" vertical="center" wrapText="1"/>
      <protection/>
    </xf>
    <xf numFmtId="0" fontId="0" fillId="0" borderId="15" xfId="49" applyNumberFormat="1" applyFont="1" applyBorder="1" quotePrefix="1">
      <alignment/>
      <protection/>
    </xf>
    <xf numFmtId="0" fontId="0" fillId="0" borderId="16" xfId="49" applyNumberFormat="1" applyFont="1" applyBorder="1" quotePrefix="1">
      <alignment/>
      <protection/>
    </xf>
    <xf numFmtId="0" fontId="0" fillId="0" borderId="16" xfId="49" applyNumberFormat="1" applyFont="1" applyBorder="1">
      <alignment/>
      <protection/>
    </xf>
    <xf numFmtId="0" fontId="0" fillId="0" borderId="15" xfId="49" applyNumberFormat="1" applyFont="1" applyBorder="1">
      <alignment/>
      <protection/>
    </xf>
    <xf numFmtId="0" fontId="0" fillId="0" borderId="13" xfId="49" applyNumberFormat="1" applyFont="1" applyBorder="1" quotePrefix="1">
      <alignment/>
      <protection/>
    </xf>
    <xf numFmtId="0" fontId="0" fillId="0" borderId="13" xfId="49" applyNumberFormat="1" applyFont="1" applyBorder="1">
      <alignment/>
      <protection/>
    </xf>
    <xf numFmtId="0" fontId="0" fillId="0" borderId="14" xfId="49" applyNumberFormat="1" applyFont="1" applyBorder="1" quotePrefix="1">
      <alignment/>
      <protection/>
    </xf>
    <xf numFmtId="0" fontId="0" fillId="0" borderId="14" xfId="49" applyNumberFormat="1" applyFont="1" applyBorder="1">
      <alignment/>
      <protection/>
    </xf>
    <xf numFmtId="3" fontId="0" fillId="0" borderId="14" xfId="49" applyNumberFormat="1" applyFont="1" applyBorder="1" quotePrefix="1">
      <alignment/>
      <protection/>
    </xf>
    <xf numFmtId="0" fontId="0" fillId="0" borderId="10" xfId="49" applyNumberFormat="1" applyFont="1" applyBorder="1" applyAlignment="1">
      <alignment horizontal="right"/>
      <protection/>
    </xf>
    <xf numFmtId="3" fontId="0" fillId="0" borderId="12" xfId="49" applyNumberFormat="1" applyFont="1" applyBorder="1" quotePrefix="1">
      <alignment/>
      <protection/>
    </xf>
    <xf numFmtId="3" fontId="22" fillId="0" borderId="12" xfId="49" applyNumberFormat="1" applyFont="1" applyBorder="1" quotePrefix="1">
      <alignment/>
      <protection/>
    </xf>
    <xf numFmtId="0" fontId="0" fillId="0" borderId="15" xfId="49" applyNumberFormat="1" applyFont="1" applyBorder="1" applyAlignment="1">
      <alignment wrapText="1"/>
      <protection/>
    </xf>
    <xf numFmtId="0" fontId="0" fillId="0" borderId="16" xfId="49" applyNumberFormat="1" applyFont="1" applyBorder="1" applyAlignment="1">
      <alignment wrapText="1"/>
      <protection/>
    </xf>
    <xf numFmtId="3" fontId="0" fillId="0" borderId="14" xfId="49" applyNumberFormat="1" applyFont="1" applyBorder="1" applyAlignment="1" quotePrefix="1">
      <alignment/>
      <protection/>
    </xf>
    <xf numFmtId="0" fontId="22" fillId="0" borderId="16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6" xfId="49" applyNumberFormat="1" applyFont="1" applyFill="1" applyBorder="1">
      <alignment/>
      <protection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49" applyNumberFormat="1" applyFont="1" applyFill="1" applyBorder="1" applyAlignment="1">
      <alignment wrapText="1"/>
      <protection/>
    </xf>
    <xf numFmtId="0" fontId="0" fillId="0" borderId="14" xfId="49" applyNumberFormat="1" applyFont="1" applyFill="1" applyBorder="1" quotePrefix="1">
      <alignment/>
      <protection/>
    </xf>
    <xf numFmtId="0" fontId="0" fillId="0" borderId="0" xfId="0" applyFont="1" applyFill="1" applyBorder="1" applyAlignment="1">
      <alignment/>
    </xf>
    <xf numFmtId="0" fontId="22" fillId="0" borderId="14" xfId="49" applyNumberFormat="1" applyFont="1" applyBorder="1" applyAlignment="1">
      <alignment horizontal="center" vertical="center" wrapText="1"/>
      <protection/>
    </xf>
    <xf numFmtId="0" fontId="22" fillId="0" borderId="12" xfId="49" applyNumberFormat="1" applyFont="1" applyBorder="1" applyAlignment="1">
      <alignment vertical="center" wrapText="1"/>
      <protection/>
    </xf>
    <xf numFmtId="0" fontId="22" fillId="0" borderId="12" xfId="49" applyNumberFormat="1" applyFont="1" applyBorder="1" applyAlignment="1" quotePrefix="1">
      <alignment horizontal="center" vertical="center" wrapText="1"/>
      <protection/>
    </xf>
    <xf numFmtId="0" fontId="22" fillId="0" borderId="0" xfId="49" applyNumberFormat="1" applyFont="1" applyBorder="1" applyAlignment="1" quotePrefix="1">
      <alignment horizontal="center" vertical="center" wrapText="1"/>
      <protection/>
    </xf>
    <xf numFmtId="0" fontId="22" fillId="0" borderId="12" xfId="0" applyFont="1" applyBorder="1" applyAlignment="1">
      <alignment vertical="center" wrapText="1"/>
    </xf>
    <xf numFmtId="0" fontId="22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0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16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/>
    </xf>
    <xf numFmtId="0" fontId="22" fillId="0" borderId="12" xfId="48" applyNumberFormat="1" applyFont="1" applyBorder="1" applyAlignment="1">
      <alignment vertical="center" wrapText="1"/>
      <protection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5" xfId="48" applyNumberFormat="1" applyFont="1" applyBorder="1" applyAlignment="1" quotePrefix="1">
      <alignment wrapText="1"/>
      <protection/>
    </xf>
    <xf numFmtId="0" fontId="22" fillId="0" borderId="0" xfId="0" applyFont="1" applyBorder="1" applyAlignment="1">
      <alignment horizontal="right"/>
    </xf>
    <xf numFmtId="0" fontId="0" fillId="0" borderId="18" xfId="0" applyFont="1" applyFill="1" applyBorder="1" applyAlignment="1">
      <alignment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Alignment="1">
      <alignment vertical="center" wrapText="1"/>
    </xf>
    <xf numFmtId="0" fontId="25" fillId="0" borderId="0" xfId="0" applyFont="1" applyAlignment="1">
      <alignment horizontal="center" vertical="center" textRotation="18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2" fillId="16" borderId="22" xfId="0" applyFont="1" applyFill="1" applyBorder="1" applyAlignment="1">
      <alignment horizontal="center" vertical="center" wrapText="1"/>
    </xf>
    <xf numFmtId="0" fontId="22" fillId="16" borderId="2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0" fontId="22" fillId="16" borderId="15" xfId="0" applyFont="1" applyFill="1" applyBorder="1" applyAlignment="1">
      <alignment horizontal="center" vertical="center" wrapText="1"/>
    </xf>
    <xf numFmtId="0" fontId="22" fillId="16" borderId="10" xfId="0" applyFont="1" applyFill="1" applyBorder="1" applyAlignment="1">
      <alignment horizontal="center" vertical="center" wrapText="1"/>
    </xf>
    <xf numFmtId="0" fontId="22" fillId="16" borderId="13" xfId="0" applyFont="1" applyFill="1" applyBorder="1" applyAlignment="1">
      <alignment horizontal="center" vertical="center" wrapText="1"/>
    </xf>
    <xf numFmtId="0" fontId="22" fillId="16" borderId="12" xfId="0" applyFont="1" applyFill="1" applyBorder="1" applyAlignment="1">
      <alignment horizontal="center" vertical="center" wrapText="1"/>
    </xf>
    <xf numFmtId="0" fontId="22" fillId="0" borderId="13" xfId="49" applyNumberFormat="1" applyFont="1" applyBorder="1" applyAlignment="1">
      <alignment horizontal="center" vertical="center" wrapText="1"/>
      <protection/>
    </xf>
    <xf numFmtId="0" fontId="22" fillId="0" borderId="14" xfId="49" applyNumberFormat="1" applyFont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right" vertical="center"/>
    </xf>
    <xf numFmtId="0" fontId="22" fillId="0" borderId="13" xfId="48" applyNumberFormat="1" applyFont="1" applyBorder="1" applyAlignment="1" quotePrefix="1">
      <alignment horizontal="center" vertical="center" wrapText="1"/>
      <protection/>
    </xf>
    <xf numFmtId="0" fontId="22" fillId="0" borderId="14" xfId="48" applyNumberFormat="1" applyFont="1" applyBorder="1" applyAlignment="1" quotePrefix="1">
      <alignment horizontal="center" vertical="center" wrapText="1"/>
      <protection/>
    </xf>
    <xf numFmtId="0" fontId="22" fillId="16" borderId="14" xfId="0" applyFont="1" applyFill="1" applyBorder="1" applyAlignment="1">
      <alignment horizontal="center" vertical="center" wrapText="1"/>
    </xf>
    <xf numFmtId="0" fontId="22" fillId="0" borderId="13" xfId="48" applyNumberFormat="1" applyFont="1" applyBorder="1" applyAlignment="1">
      <alignment horizontal="center" vertical="center" wrapText="1"/>
      <protection/>
    </xf>
    <xf numFmtId="0" fontId="22" fillId="0" borderId="14" xfId="48" applyNumberFormat="1" applyFont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2" fillId="0" borderId="12" xfId="48" applyNumberFormat="1" applyFont="1" applyBorder="1" applyAlignment="1" quotePrefix="1">
      <alignment horizontal="center" vertical="center" wrapText="1"/>
      <protection/>
    </xf>
    <xf numFmtId="0" fontId="22" fillId="0" borderId="12" xfId="48" applyNumberFormat="1" applyFont="1" applyBorder="1" applyAlignment="1">
      <alignment horizontal="center" vertical="center" wrapText="1"/>
      <protection/>
    </xf>
    <xf numFmtId="0" fontId="22" fillId="0" borderId="25" xfId="0" applyFont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3" xfId="50" applyNumberFormat="1" applyFont="1" applyBorder="1" applyAlignment="1">
      <alignment horizontal="center" vertical="center" wrapText="1"/>
      <protection/>
    </xf>
    <xf numFmtId="0" fontId="22" fillId="0" borderId="14" xfId="50" applyNumberFormat="1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2" fillId="0" borderId="13" xfId="50" applyNumberFormat="1" applyFont="1" applyBorder="1" applyAlignment="1" quotePrefix="1">
      <alignment horizontal="center" vertical="center" wrapText="1"/>
      <protection/>
    </xf>
    <xf numFmtId="0" fontId="22" fillId="0" borderId="14" xfId="50" applyNumberFormat="1" applyFont="1" applyBorder="1" applyAlignment="1" quotePrefix="1">
      <alignment horizontal="center" vertical="center" wrapText="1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0" borderId="12" xfId="50" applyNumberFormat="1" applyFont="1" applyBorder="1" applyAlignment="1">
      <alignment horizontal="center" vertical="center" wrapText="1"/>
      <protection/>
    </xf>
    <xf numFmtId="0" fontId="22" fillId="0" borderId="17" xfId="50" applyNumberFormat="1" applyFont="1" applyBorder="1" applyAlignment="1">
      <alignment horizontal="center" vertical="center" wrapText="1"/>
      <protection/>
    </xf>
    <xf numFmtId="0" fontId="22" fillId="0" borderId="11" xfId="50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BradanicaMedioBasento" xfId="48"/>
    <cellStyle name="Normale_Foglio1" xfId="49"/>
    <cellStyle name="Normale_MetapontinoCollinaMaterana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45"/>
  <sheetViews>
    <sheetView view="pageBreakPreview" zoomScale="60" zoomScaleNormal="130" workbookViewId="0" topLeftCell="A1">
      <selection activeCell="A22" sqref="A22:A24"/>
    </sheetView>
  </sheetViews>
  <sheetFormatPr defaultColWidth="9.140625" defaultRowHeight="12.75"/>
  <cols>
    <col min="1" max="1" width="9.140625" style="21" customWidth="1"/>
    <col min="2" max="2" width="4.8515625" style="21" customWidth="1"/>
    <col min="3" max="3" width="3.140625" style="98" customWidth="1"/>
    <col min="4" max="4" width="31.140625" style="21" customWidth="1"/>
    <col min="5" max="5" width="15.7109375" style="67" customWidth="1"/>
    <col min="6" max="6" width="12.8515625" style="21" customWidth="1"/>
    <col min="7" max="7" width="13.421875" style="21" customWidth="1"/>
    <col min="8" max="8" width="10.8515625" style="21" customWidth="1"/>
    <col min="9" max="9" width="11.7109375" style="21" customWidth="1"/>
    <col min="10" max="10" width="38.28125" style="12" customWidth="1"/>
    <col min="11" max="11" width="20.140625" style="21" customWidth="1"/>
    <col min="12" max="12" width="13.57421875" style="16" customWidth="1"/>
    <col min="13" max="13" width="9.140625" style="85" customWidth="1"/>
    <col min="14" max="16384" width="9.140625" style="21" customWidth="1"/>
  </cols>
  <sheetData>
    <row r="1" spans="3:13" s="16" customFormat="1" ht="13.5" customHeight="1" thickBot="1">
      <c r="C1" s="97"/>
      <c r="D1" s="130"/>
      <c r="E1" s="130"/>
      <c r="F1" s="130"/>
      <c r="G1" s="130"/>
      <c r="H1" s="130"/>
      <c r="I1" s="130"/>
      <c r="J1" s="130"/>
      <c r="K1" s="130"/>
      <c r="L1" s="130"/>
      <c r="M1" s="111"/>
    </row>
    <row r="2" spans="3:13" s="16" customFormat="1" ht="27.75" customHeight="1">
      <c r="C2" s="2"/>
      <c r="D2" s="119" t="s">
        <v>0</v>
      </c>
      <c r="E2" s="121" t="s">
        <v>1</v>
      </c>
      <c r="F2" s="121" t="s">
        <v>2</v>
      </c>
      <c r="G2" s="121"/>
      <c r="H2" s="121"/>
      <c r="I2" s="121"/>
      <c r="J2" s="121" t="s">
        <v>3</v>
      </c>
      <c r="K2" s="121"/>
      <c r="L2" s="116" t="s">
        <v>174</v>
      </c>
      <c r="M2" s="111"/>
    </row>
    <row r="3" spans="3:13" s="16" customFormat="1" ht="35.25" customHeight="1" thickBot="1">
      <c r="C3" s="2"/>
      <c r="D3" s="120"/>
      <c r="E3" s="122"/>
      <c r="F3" s="26" t="s">
        <v>105</v>
      </c>
      <c r="G3" s="26" t="s">
        <v>106</v>
      </c>
      <c r="H3" s="26" t="s">
        <v>107</v>
      </c>
      <c r="I3" s="26" t="s">
        <v>7</v>
      </c>
      <c r="J3" s="26" t="s">
        <v>97</v>
      </c>
      <c r="K3" s="26" t="s">
        <v>8</v>
      </c>
      <c r="L3" s="117"/>
      <c r="M3" s="111"/>
    </row>
    <row r="4" spans="3:12" s="5" customFormat="1" ht="4.5" customHeight="1" thickBot="1">
      <c r="C4" s="100"/>
      <c r="D4" s="6"/>
      <c r="E4" s="6"/>
      <c r="F4" s="6"/>
      <c r="G4" s="6"/>
      <c r="H4" s="6"/>
      <c r="I4" s="6"/>
      <c r="J4" s="6"/>
      <c r="K4" s="6"/>
      <c r="L4" s="6"/>
    </row>
    <row r="5" spans="3:12" ht="12.75" customHeight="1">
      <c r="C5" s="118">
        <v>1</v>
      </c>
      <c r="D5" s="69" t="s">
        <v>108</v>
      </c>
      <c r="E5" s="123" t="s">
        <v>109</v>
      </c>
      <c r="F5" s="28">
        <v>94</v>
      </c>
      <c r="G5" s="28">
        <v>175</v>
      </c>
      <c r="H5" s="28"/>
      <c r="I5" s="28">
        <f>F5+G5+H5</f>
        <v>269</v>
      </c>
      <c r="J5" s="125" t="s">
        <v>137</v>
      </c>
      <c r="K5" s="128" t="s">
        <v>102</v>
      </c>
      <c r="L5" s="113" t="s">
        <v>175</v>
      </c>
    </row>
    <row r="6" spans="3:12" ht="12.75">
      <c r="C6" s="118"/>
      <c r="D6" s="70" t="s">
        <v>169</v>
      </c>
      <c r="E6" s="124"/>
      <c r="F6" s="22">
        <v>129</v>
      </c>
      <c r="G6" s="22">
        <v>252</v>
      </c>
      <c r="H6" s="22"/>
      <c r="I6" s="22">
        <f>F6+G6+H6</f>
        <v>381</v>
      </c>
      <c r="J6" s="126"/>
      <c r="K6" s="129"/>
      <c r="L6" s="114"/>
    </row>
    <row r="7" spans="3:12" ht="12.75">
      <c r="C7" s="118"/>
      <c r="D7" s="71" t="s">
        <v>110</v>
      </c>
      <c r="E7" s="124"/>
      <c r="F7" s="22"/>
      <c r="G7" s="22"/>
      <c r="H7" s="22">
        <v>382</v>
      </c>
      <c r="I7" s="22">
        <f>F7+G7+H7</f>
        <v>382</v>
      </c>
      <c r="J7" s="126"/>
      <c r="K7" s="129"/>
      <c r="L7" s="114"/>
    </row>
    <row r="8" spans="3:12" ht="13.5" thickBot="1">
      <c r="C8" s="118"/>
      <c r="D8" s="8" t="s">
        <v>111</v>
      </c>
      <c r="E8" s="93"/>
      <c r="F8" s="30"/>
      <c r="G8" s="30"/>
      <c r="H8" s="30"/>
      <c r="I8" s="31">
        <f>SUM(I5:I7)</f>
        <v>1032</v>
      </c>
      <c r="J8" s="127"/>
      <c r="K8" s="31"/>
      <c r="L8" s="115"/>
    </row>
    <row r="9" spans="6:11" ht="4.5" customHeight="1" thickBot="1">
      <c r="F9" s="20"/>
      <c r="G9" s="20"/>
      <c r="H9" s="20"/>
      <c r="I9" s="20"/>
      <c r="K9" s="12"/>
    </row>
    <row r="10" spans="3:12" ht="12.75" customHeight="1">
      <c r="C10" s="118">
        <v>2</v>
      </c>
      <c r="D10" s="72" t="s">
        <v>112</v>
      </c>
      <c r="E10" s="123" t="s">
        <v>113</v>
      </c>
      <c r="F10" s="73">
        <v>58</v>
      </c>
      <c r="G10" s="73">
        <v>105</v>
      </c>
      <c r="H10" s="73"/>
      <c r="I10" s="74">
        <f aca="true" t="shared" si="0" ref="I10:I15">F10+G10+H10</f>
        <v>163</v>
      </c>
      <c r="J10" s="125" t="s">
        <v>137</v>
      </c>
      <c r="K10" s="128" t="s">
        <v>102</v>
      </c>
      <c r="L10" s="113" t="s">
        <v>175</v>
      </c>
    </row>
    <row r="11" spans="3:12" ht="12.75">
      <c r="C11" s="118"/>
      <c r="D11" s="71" t="s">
        <v>114</v>
      </c>
      <c r="E11" s="124"/>
      <c r="F11" s="75">
        <v>49</v>
      </c>
      <c r="G11" s="75"/>
      <c r="H11" s="75"/>
      <c r="I11" s="76">
        <f t="shared" si="0"/>
        <v>49</v>
      </c>
      <c r="J11" s="126"/>
      <c r="K11" s="129"/>
      <c r="L11" s="114"/>
    </row>
    <row r="12" spans="3:12" ht="12.75">
      <c r="C12" s="118"/>
      <c r="D12" s="71" t="s">
        <v>170</v>
      </c>
      <c r="E12" s="124"/>
      <c r="F12" s="75"/>
      <c r="G12" s="75">
        <v>208</v>
      </c>
      <c r="H12" s="75"/>
      <c r="I12" s="76">
        <f t="shared" si="0"/>
        <v>208</v>
      </c>
      <c r="J12" s="126"/>
      <c r="K12" s="129"/>
      <c r="L12" s="114"/>
    </row>
    <row r="13" spans="3:12" ht="12.75">
      <c r="C13" s="118"/>
      <c r="D13" s="71" t="s">
        <v>115</v>
      </c>
      <c r="E13" s="124"/>
      <c r="F13" s="75">
        <v>57</v>
      </c>
      <c r="G13" s="75"/>
      <c r="H13" s="75"/>
      <c r="I13" s="76">
        <f t="shared" si="0"/>
        <v>57</v>
      </c>
      <c r="J13" s="126"/>
      <c r="K13" s="129"/>
      <c r="L13" s="114"/>
    </row>
    <row r="14" spans="3:12" ht="12.75">
      <c r="C14" s="118"/>
      <c r="D14" s="71" t="s">
        <v>116</v>
      </c>
      <c r="E14" s="124"/>
      <c r="F14" s="77">
        <v>87</v>
      </c>
      <c r="G14" s="77">
        <v>186</v>
      </c>
      <c r="H14" s="77">
        <v>74</v>
      </c>
      <c r="I14" s="76">
        <f t="shared" si="0"/>
        <v>347</v>
      </c>
      <c r="J14" s="126"/>
      <c r="K14" s="129"/>
      <c r="L14" s="114"/>
    </row>
    <row r="15" spans="3:12" ht="12.75">
      <c r="C15" s="118"/>
      <c r="D15" s="71" t="s">
        <v>117</v>
      </c>
      <c r="E15" s="124"/>
      <c r="F15" s="77">
        <v>177</v>
      </c>
      <c r="G15" s="77"/>
      <c r="H15" s="77"/>
      <c r="I15" s="76">
        <f t="shared" si="0"/>
        <v>177</v>
      </c>
      <c r="J15" s="126"/>
      <c r="K15" s="129"/>
      <c r="L15" s="114"/>
    </row>
    <row r="16" spans="3:12" ht="13.5" thickBot="1">
      <c r="C16" s="118"/>
      <c r="D16" s="78" t="s">
        <v>13</v>
      </c>
      <c r="E16" s="93"/>
      <c r="F16" s="79"/>
      <c r="G16" s="79"/>
      <c r="H16" s="79"/>
      <c r="I16" s="80">
        <f>SUM(I10:I15)</f>
        <v>1001</v>
      </c>
      <c r="J16" s="127"/>
      <c r="K16" s="31"/>
      <c r="L16" s="115"/>
    </row>
    <row r="17" spans="6:11" ht="4.5" customHeight="1" thickBot="1">
      <c r="F17" s="20"/>
      <c r="G17" s="20"/>
      <c r="H17" s="20"/>
      <c r="I17" s="20"/>
      <c r="K17" s="12"/>
    </row>
    <row r="18" spans="3:12" ht="12.75">
      <c r="C18" s="118">
        <v>3</v>
      </c>
      <c r="D18" s="81" t="s">
        <v>139</v>
      </c>
      <c r="E18" s="123" t="s">
        <v>118</v>
      </c>
      <c r="F18" s="73">
        <v>141</v>
      </c>
      <c r="G18" s="73">
        <v>203</v>
      </c>
      <c r="H18" s="73"/>
      <c r="I18" s="73">
        <f aca="true" t="shared" si="1" ref="I18:I23">F18+G18+H18</f>
        <v>344</v>
      </c>
      <c r="J18" s="125" t="s">
        <v>137</v>
      </c>
      <c r="K18" s="128" t="s">
        <v>102</v>
      </c>
      <c r="L18" s="113" t="s">
        <v>175</v>
      </c>
    </row>
    <row r="19" spans="3:12" s="85" customFormat="1" ht="12.75">
      <c r="C19" s="118"/>
      <c r="D19" s="88" t="s">
        <v>126</v>
      </c>
      <c r="E19" s="124"/>
      <c r="F19" s="87"/>
      <c r="G19" s="87">
        <v>107</v>
      </c>
      <c r="H19" s="87"/>
      <c r="I19" s="22">
        <f t="shared" si="1"/>
        <v>107</v>
      </c>
      <c r="J19" s="126"/>
      <c r="K19" s="129"/>
      <c r="L19" s="114"/>
    </row>
    <row r="20" spans="3:12" ht="12.75">
      <c r="C20" s="118"/>
      <c r="D20" s="71" t="s">
        <v>120</v>
      </c>
      <c r="E20" s="124"/>
      <c r="F20" s="22">
        <v>78</v>
      </c>
      <c r="G20" s="22"/>
      <c r="H20" s="22"/>
      <c r="I20" s="75">
        <f t="shared" si="1"/>
        <v>78</v>
      </c>
      <c r="J20" s="126"/>
      <c r="K20" s="129"/>
      <c r="L20" s="114"/>
    </row>
    <row r="21" spans="3:12" ht="12.75">
      <c r="C21" s="118"/>
      <c r="D21" s="71" t="s">
        <v>121</v>
      </c>
      <c r="E21" s="124"/>
      <c r="F21" s="22"/>
      <c r="G21" s="22">
        <v>136</v>
      </c>
      <c r="H21" s="22"/>
      <c r="I21" s="75">
        <f t="shared" si="1"/>
        <v>136</v>
      </c>
      <c r="J21" s="126"/>
      <c r="K21" s="129"/>
      <c r="L21" s="114"/>
    </row>
    <row r="22" spans="1:12" s="85" customFormat="1" ht="12.75">
      <c r="A22" s="112">
        <v>19</v>
      </c>
      <c r="C22" s="118"/>
      <c r="D22" s="89" t="s">
        <v>128</v>
      </c>
      <c r="E22" s="124"/>
      <c r="F22" s="90"/>
      <c r="G22" s="90"/>
      <c r="H22" s="90">
        <v>78</v>
      </c>
      <c r="I22" s="22">
        <f t="shared" si="1"/>
        <v>78</v>
      </c>
      <c r="J22" s="126"/>
      <c r="K22" s="129"/>
      <c r="L22" s="114"/>
    </row>
    <row r="23" spans="1:12" ht="12.75">
      <c r="A23" s="112"/>
      <c r="C23" s="118"/>
      <c r="D23" s="84" t="s">
        <v>142</v>
      </c>
      <c r="E23" s="124"/>
      <c r="F23" s="83"/>
      <c r="G23" s="83"/>
      <c r="H23" s="83">
        <v>304</v>
      </c>
      <c r="I23" s="75">
        <f t="shared" si="1"/>
        <v>304</v>
      </c>
      <c r="J23" s="126"/>
      <c r="K23" s="129"/>
      <c r="L23" s="114"/>
    </row>
    <row r="24" spans="1:12" ht="12.75">
      <c r="A24" s="112"/>
      <c r="C24" s="118"/>
      <c r="D24" s="84" t="s">
        <v>140</v>
      </c>
      <c r="E24" s="92"/>
      <c r="F24" s="83"/>
      <c r="G24" s="83"/>
      <c r="H24" s="83"/>
      <c r="I24" s="75"/>
      <c r="J24" s="126"/>
      <c r="K24" s="129"/>
      <c r="L24" s="114"/>
    </row>
    <row r="25" spans="3:12" ht="13.5" thickBot="1">
      <c r="C25" s="118"/>
      <c r="D25" s="8" t="s">
        <v>13</v>
      </c>
      <c r="E25" s="14"/>
      <c r="F25" s="31"/>
      <c r="G25" s="31"/>
      <c r="H25" s="31"/>
      <c r="I25" s="31">
        <f>SUM(I18:I23)</f>
        <v>1047</v>
      </c>
      <c r="J25" s="127"/>
      <c r="K25" s="31"/>
      <c r="L25" s="115"/>
    </row>
    <row r="26" spans="6:11" ht="4.5" customHeight="1" thickBot="1">
      <c r="F26" s="20"/>
      <c r="G26" s="20"/>
      <c r="H26" s="20"/>
      <c r="I26" s="20"/>
      <c r="K26" s="12"/>
    </row>
    <row r="27" spans="3:12" ht="12.75">
      <c r="C27" s="118">
        <v>4</v>
      </c>
      <c r="D27" s="72" t="s">
        <v>122</v>
      </c>
      <c r="E27" s="123" t="s">
        <v>123</v>
      </c>
      <c r="F27" s="28">
        <v>107</v>
      </c>
      <c r="G27" s="28"/>
      <c r="H27" s="28"/>
      <c r="I27" s="28">
        <f aca="true" t="shared" si="2" ref="I27:I32">F27+G27+H27</f>
        <v>107</v>
      </c>
      <c r="J27" s="125" t="s">
        <v>137</v>
      </c>
      <c r="K27" s="128" t="s">
        <v>102</v>
      </c>
      <c r="L27" s="113" t="s">
        <v>175</v>
      </c>
    </row>
    <row r="28" spans="3:12" ht="12.75" customHeight="1">
      <c r="C28" s="118"/>
      <c r="D28" s="71" t="s">
        <v>124</v>
      </c>
      <c r="E28" s="124"/>
      <c r="F28" s="22">
        <v>63</v>
      </c>
      <c r="G28" s="22"/>
      <c r="H28" s="22"/>
      <c r="I28" s="22">
        <f t="shared" si="2"/>
        <v>63</v>
      </c>
      <c r="J28" s="126"/>
      <c r="K28" s="129"/>
      <c r="L28" s="114"/>
    </row>
    <row r="29" spans="3:12" s="85" customFormat="1" ht="12.75">
      <c r="C29" s="118"/>
      <c r="D29" s="86" t="s">
        <v>125</v>
      </c>
      <c r="E29" s="124"/>
      <c r="F29" s="87">
        <v>134</v>
      </c>
      <c r="G29" s="87"/>
      <c r="H29" s="87"/>
      <c r="I29" s="22">
        <f t="shared" si="2"/>
        <v>134</v>
      </c>
      <c r="J29" s="126"/>
      <c r="K29" s="129"/>
      <c r="L29" s="114"/>
    </row>
    <row r="30" spans="3:12" ht="12.75">
      <c r="C30" s="118"/>
      <c r="D30" s="82" t="s">
        <v>119</v>
      </c>
      <c r="E30" s="124"/>
      <c r="F30" s="83">
        <v>71</v>
      </c>
      <c r="G30" s="83"/>
      <c r="H30" s="83"/>
      <c r="I30" s="75">
        <f>F30+G30+H30</f>
        <v>71</v>
      </c>
      <c r="J30" s="126"/>
      <c r="K30" s="129"/>
      <c r="L30" s="114"/>
    </row>
    <row r="31" spans="3:12" s="85" customFormat="1" ht="12.75">
      <c r="C31" s="118"/>
      <c r="D31" s="88" t="s">
        <v>171</v>
      </c>
      <c r="E31" s="124"/>
      <c r="F31" s="87"/>
      <c r="G31" s="87">
        <v>378</v>
      </c>
      <c r="H31" s="87"/>
      <c r="I31" s="22">
        <f t="shared" si="2"/>
        <v>378</v>
      </c>
      <c r="J31" s="126"/>
      <c r="K31" s="129"/>
      <c r="L31" s="114"/>
    </row>
    <row r="32" spans="3:12" s="85" customFormat="1" ht="12.75">
      <c r="C32" s="118"/>
      <c r="D32" s="88" t="s">
        <v>127</v>
      </c>
      <c r="E32" s="124"/>
      <c r="F32" s="87"/>
      <c r="G32" s="87"/>
      <c r="H32" s="87">
        <v>270</v>
      </c>
      <c r="I32" s="22">
        <f t="shared" si="2"/>
        <v>270</v>
      </c>
      <c r="J32" s="126"/>
      <c r="K32" s="129"/>
      <c r="L32" s="114"/>
    </row>
    <row r="33" spans="3:12" ht="13.5" thickBot="1">
      <c r="C33" s="118"/>
      <c r="D33" s="8" t="s">
        <v>13</v>
      </c>
      <c r="E33" s="94"/>
      <c r="F33" s="31"/>
      <c r="G33" s="31"/>
      <c r="H33" s="31"/>
      <c r="I33" s="31">
        <f>SUM(I27:I32)</f>
        <v>1023</v>
      </c>
      <c r="J33" s="127"/>
      <c r="K33" s="31"/>
      <c r="L33" s="115"/>
    </row>
    <row r="34" spans="4:11" ht="4.5" customHeight="1" thickBot="1">
      <c r="D34" s="19"/>
      <c r="E34" s="95"/>
      <c r="F34" s="7"/>
      <c r="G34" s="7"/>
      <c r="H34" s="7"/>
      <c r="I34" s="7"/>
      <c r="J34" s="1"/>
      <c r="K34" s="7"/>
    </row>
    <row r="35" spans="3:12" ht="12.75" customHeight="1">
      <c r="C35" s="118">
        <v>5</v>
      </c>
      <c r="D35" s="72" t="s">
        <v>129</v>
      </c>
      <c r="E35" s="123" t="s">
        <v>130</v>
      </c>
      <c r="F35" s="28">
        <v>115</v>
      </c>
      <c r="G35" s="28"/>
      <c r="H35" s="28"/>
      <c r="I35" s="28">
        <f>F35+G35+H35</f>
        <v>115</v>
      </c>
      <c r="J35" s="125" t="s">
        <v>138</v>
      </c>
      <c r="K35" s="128" t="s">
        <v>102</v>
      </c>
      <c r="L35" s="113" t="s">
        <v>175</v>
      </c>
    </row>
    <row r="36" spans="3:12" ht="12.75">
      <c r="C36" s="118"/>
      <c r="D36" s="71" t="s">
        <v>131</v>
      </c>
      <c r="E36" s="124"/>
      <c r="F36" s="22"/>
      <c r="G36" s="22">
        <v>443</v>
      </c>
      <c r="H36" s="22"/>
      <c r="I36" s="22">
        <f>F36+G36+H36</f>
        <v>443</v>
      </c>
      <c r="J36" s="126"/>
      <c r="K36" s="129"/>
      <c r="L36" s="114"/>
    </row>
    <row r="37" spans="3:12" ht="12.75">
      <c r="C37" s="118"/>
      <c r="D37" s="71" t="s">
        <v>172</v>
      </c>
      <c r="E37" s="124"/>
      <c r="F37" s="22"/>
      <c r="G37" s="22"/>
      <c r="H37" s="22">
        <v>636</v>
      </c>
      <c r="I37" s="22">
        <f>F37+G37+H37</f>
        <v>636</v>
      </c>
      <c r="J37" s="126"/>
      <c r="K37" s="129"/>
      <c r="L37" s="114"/>
    </row>
    <row r="38" spans="3:12" ht="13.5" thickBot="1">
      <c r="C38" s="118"/>
      <c r="D38" s="8" t="s">
        <v>13</v>
      </c>
      <c r="E38" s="14"/>
      <c r="F38" s="46"/>
      <c r="G38" s="45"/>
      <c r="H38" s="46"/>
      <c r="I38" s="46">
        <f>SUM(I35:I37)</f>
        <v>1194</v>
      </c>
      <c r="J38" s="127"/>
      <c r="K38" s="31"/>
      <c r="L38" s="115"/>
    </row>
    <row r="39" spans="4:11" ht="4.5" customHeight="1" thickBot="1">
      <c r="D39" s="19"/>
      <c r="E39" s="1"/>
      <c r="F39" s="48"/>
      <c r="G39" s="91"/>
      <c r="H39" s="48"/>
      <c r="I39" s="48"/>
      <c r="K39" s="12"/>
    </row>
    <row r="40" spans="3:12" ht="12.75" customHeight="1">
      <c r="C40" s="118">
        <v>6</v>
      </c>
      <c r="D40" s="72" t="s">
        <v>132</v>
      </c>
      <c r="E40" s="125" t="s">
        <v>133</v>
      </c>
      <c r="F40" s="28">
        <v>139</v>
      </c>
      <c r="G40" s="28">
        <v>283</v>
      </c>
      <c r="H40" s="28"/>
      <c r="I40" s="28">
        <f>F40+G40+H40</f>
        <v>422</v>
      </c>
      <c r="J40" s="125" t="s">
        <v>138</v>
      </c>
      <c r="K40" s="128" t="s">
        <v>102</v>
      </c>
      <c r="L40" s="113" t="s">
        <v>175</v>
      </c>
    </row>
    <row r="41" spans="3:12" s="85" customFormat="1" ht="12.75">
      <c r="C41" s="118"/>
      <c r="D41" s="86" t="s">
        <v>173</v>
      </c>
      <c r="E41" s="126"/>
      <c r="F41" s="87">
        <v>131</v>
      </c>
      <c r="G41" s="87">
        <v>375</v>
      </c>
      <c r="H41" s="87"/>
      <c r="I41" s="22">
        <f>F41+G41+H41</f>
        <v>506</v>
      </c>
      <c r="J41" s="126"/>
      <c r="K41" s="129"/>
      <c r="L41" s="114"/>
    </row>
    <row r="42" spans="3:12" s="85" customFormat="1" ht="12.75">
      <c r="C42" s="118"/>
      <c r="D42" s="86" t="s">
        <v>134</v>
      </c>
      <c r="E42" s="126"/>
      <c r="F42" s="87"/>
      <c r="G42" s="87"/>
      <c r="H42" s="87">
        <v>129</v>
      </c>
      <c r="I42" s="22">
        <f>F42+G42+H42</f>
        <v>129</v>
      </c>
      <c r="J42" s="126"/>
      <c r="K42" s="129"/>
      <c r="L42" s="114"/>
    </row>
    <row r="43" spans="3:12" ht="13.5" thickBot="1">
      <c r="C43" s="118"/>
      <c r="D43" s="78" t="s">
        <v>13</v>
      </c>
      <c r="E43" s="96"/>
      <c r="F43" s="31"/>
      <c r="G43" s="31"/>
      <c r="H43" s="31"/>
      <c r="I43" s="31">
        <f>SUM(I40:I42)</f>
        <v>1057</v>
      </c>
      <c r="J43" s="127"/>
      <c r="K43" s="31"/>
      <c r="L43" s="115"/>
    </row>
    <row r="45" ht="12.75">
      <c r="I45" s="109">
        <f>I8+I16+I25+I33+I38+I43</f>
        <v>6354</v>
      </c>
    </row>
  </sheetData>
  <sheetProtection/>
  <mergeCells count="37">
    <mergeCell ref="J35:J38"/>
    <mergeCell ref="K35:K37"/>
    <mergeCell ref="E18:E23"/>
    <mergeCell ref="E40:E42"/>
    <mergeCell ref="E27:E32"/>
    <mergeCell ref="E35:E37"/>
    <mergeCell ref="J40:J43"/>
    <mergeCell ref="K40:K42"/>
    <mergeCell ref="D1:L1"/>
    <mergeCell ref="K27:K32"/>
    <mergeCell ref="K18:K24"/>
    <mergeCell ref="F2:I2"/>
    <mergeCell ref="K10:K15"/>
    <mergeCell ref="J18:J25"/>
    <mergeCell ref="J27:J33"/>
    <mergeCell ref="J2:K2"/>
    <mergeCell ref="E10:E15"/>
    <mergeCell ref="E5:E7"/>
    <mergeCell ref="J5:J8"/>
    <mergeCell ref="K5:K7"/>
    <mergeCell ref="J10:J16"/>
    <mergeCell ref="C18:C25"/>
    <mergeCell ref="C27:C33"/>
    <mergeCell ref="C35:C38"/>
    <mergeCell ref="C40:C43"/>
    <mergeCell ref="D2:D3"/>
    <mergeCell ref="E2:E3"/>
    <mergeCell ref="A22:A24"/>
    <mergeCell ref="L35:L38"/>
    <mergeCell ref="L40:L43"/>
    <mergeCell ref="L2:L3"/>
    <mergeCell ref="L5:L8"/>
    <mergeCell ref="L10:L16"/>
    <mergeCell ref="L18:L25"/>
    <mergeCell ref="L27:L33"/>
    <mergeCell ref="C5:C8"/>
    <mergeCell ref="C10:C16"/>
  </mergeCells>
  <printOptions/>
  <pageMargins left="0.5118110236220472" right="0.31496062992125984" top="0.6692913385826772" bottom="0.7480314960629921" header="0.4724409448818898" footer="0.5118110236220472"/>
  <pageSetup horizontalDpi="600" verticalDpi="600" orientation="landscape" paperSize="9" scale="74" r:id="rId1"/>
  <headerFooter alignWithMargins="0">
    <oddHeader>&amp;C&amp;"Arial,Grassetto"&amp;14CITTA' DI MATERA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0"/>
  <sheetViews>
    <sheetView tabSelected="1" view="pageBreakPreview" zoomScale="60" workbookViewId="0" topLeftCell="A31">
      <selection activeCell="A59" sqref="A59:A61"/>
    </sheetView>
  </sheetViews>
  <sheetFormatPr defaultColWidth="9.140625" defaultRowHeight="12.75"/>
  <cols>
    <col min="1" max="1" width="9.140625" style="21" customWidth="1"/>
    <col min="2" max="2" width="4.8515625" style="21" customWidth="1"/>
    <col min="3" max="3" width="3.421875" style="98" customWidth="1"/>
    <col min="4" max="4" width="33.57421875" style="21" customWidth="1"/>
    <col min="5" max="5" width="21.421875" style="67" customWidth="1"/>
    <col min="6" max="6" width="9.8515625" style="21" customWidth="1"/>
    <col min="7" max="7" width="9.57421875" style="21" customWidth="1"/>
    <col min="8" max="8" width="8.8515625" style="21" customWidth="1"/>
    <col min="9" max="9" width="8.421875" style="21" customWidth="1"/>
    <col min="10" max="10" width="34.421875" style="52" customWidth="1"/>
    <col min="11" max="11" width="22.8515625" style="21" customWidth="1"/>
    <col min="12" max="12" width="15.7109375" style="16" customWidth="1"/>
    <col min="13" max="16384" width="9.140625" style="21" customWidth="1"/>
  </cols>
  <sheetData>
    <row r="1" spans="1:2" ht="12.75">
      <c r="A1" s="16"/>
      <c r="B1" s="16"/>
    </row>
    <row r="2" spans="3:12" s="16" customFormat="1" ht="27.75" customHeight="1">
      <c r="C2" s="2"/>
      <c r="D2" s="134" t="s">
        <v>0</v>
      </c>
      <c r="E2" s="134" t="s">
        <v>1</v>
      </c>
      <c r="F2" s="134" t="s">
        <v>2</v>
      </c>
      <c r="G2" s="134"/>
      <c r="H2" s="134"/>
      <c r="I2" s="134"/>
      <c r="J2" s="134" t="s">
        <v>3</v>
      </c>
      <c r="K2" s="134"/>
      <c r="L2" s="134" t="s">
        <v>174</v>
      </c>
    </row>
    <row r="3" spans="1:12" s="16" customFormat="1" ht="31.5" customHeight="1">
      <c r="A3" s="5"/>
      <c r="B3" s="5"/>
      <c r="C3" s="2"/>
      <c r="D3" s="134"/>
      <c r="E3" s="134"/>
      <c r="F3" s="101" t="s">
        <v>4</v>
      </c>
      <c r="G3" s="101" t="s">
        <v>5</v>
      </c>
      <c r="H3" s="101" t="s">
        <v>6</v>
      </c>
      <c r="I3" s="101" t="s">
        <v>7</v>
      </c>
      <c r="J3" s="101" t="s">
        <v>97</v>
      </c>
      <c r="K3" s="101" t="s">
        <v>8</v>
      </c>
      <c r="L3" s="134"/>
    </row>
    <row r="4" spans="1:11" s="5" customFormat="1" ht="13.5" thickBot="1">
      <c r="A4" s="21"/>
      <c r="B4" s="21"/>
      <c r="C4" s="100"/>
      <c r="D4" s="6"/>
      <c r="E4" s="6"/>
      <c r="F4" s="6"/>
      <c r="G4" s="6"/>
      <c r="H4" s="6"/>
      <c r="I4" s="6"/>
      <c r="J4" s="6"/>
      <c r="K4" s="6"/>
    </row>
    <row r="5" spans="3:12" ht="12.75" customHeight="1">
      <c r="C5" s="131">
        <v>1</v>
      </c>
      <c r="D5" s="53" t="s">
        <v>61</v>
      </c>
      <c r="E5" s="135" t="s">
        <v>62</v>
      </c>
      <c r="F5" s="28">
        <v>41</v>
      </c>
      <c r="G5" s="28"/>
      <c r="H5" s="28"/>
      <c r="I5" s="28">
        <f>F5+G5+H5</f>
        <v>41</v>
      </c>
      <c r="J5" s="125" t="s">
        <v>136</v>
      </c>
      <c r="K5" s="135" t="s">
        <v>141</v>
      </c>
      <c r="L5" s="113" t="s">
        <v>175</v>
      </c>
    </row>
    <row r="6" spans="1:12" ht="12.75">
      <c r="A6" s="112"/>
      <c r="C6" s="131"/>
      <c r="D6" s="54" t="s">
        <v>63</v>
      </c>
      <c r="E6" s="136"/>
      <c r="F6" s="22">
        <v>178</v>
      </c>
      <c r="G6" s="22"/>
      <c r="H6" s="22"/>
      <c r="I6" s="22">
        <v>178</v>
      </c>
      <c r="J6" s="126"/>
      <c r="K6" s="136"/>
      <c r="L6" s="114"/>
    </row>
    <row r="7" spans="1:12" ht="12.75">
      <c r="A7" s="112"/>
      <c r="C7" s="131"/>
      <c r="D7" s="55" t="s">
        <v>159</v>
      </c>
      <c r="E7" s="136"/>
      <c r="F7" s="22"/>
      <c r="G7" s="22">
        <v>338</v>
      </c>
      <c r="H7" s="22"/>
      <c r="I7" s="22">
        <v>338</v>
      </c>
      <c r="J7" s="126"/>
      <c r="K7" s="136"/>
      <c r="L7" s="114"/>
    </row>
    <row r="8" spans="1:12" ht="12.75">
      <c r="A8" s="112"/>
      <c r="C8" s="131"/>
      <c r="D8" s="55" t="s">
        <v>64</v>
      </c>
      <c r="E8" s="136"/>
      <c r="F8" s="22"/>
      <c r="G8" s="22">
        <v>248</v>
      </c>
      <c r="H8" s="22"/>
      <c r="I8" s="22">
        <v>248</v>
      </c>
      <c r="J8" s="126"/>
      <c r="K8" s="136"/>
      <c r="L8" s="114"/>
    </row>
    <row r="9" spans="1:12" s="9" customFormat="1" ht="12.75">
      <c r="A9" s="21"/>
      <c r="B9" s="21"/>
      <c r="C9" s="131"/>
      <c r="D9" s="56" t="s">
        <v>65</v>
      </c>
      <c r="E9" s="136"/>
      <c r="F9" s="57"/>
      <c r="G9" s="57"/>
      <c r="H9" s="22">
        <v>35</v>
      </c>
      <c r="I9" s="22">
        <v>35</v>
      </c>
      <c r="J9" s="126"/>
      <c r="K9" s="136"/>
      <c r="L9" s="114"/>
    </row>
    <row r="10" spans="3:12" ht="13.5" thickBot="1">
      <c r="C10" s="131"/>
      <c r="D10" s="8" t="s">
        <v>13</v>
      </c>
      <c r="E10" s="146"/>
      <c r="F10" s="31"/>
      <c r="G10" s="31"/>
      <c r="H10" s="31"/>
      <c r="I10" s="31">
        <f>SUM(I5:I9)</f>
        <v>840</v>
      </c>
      <c r="J10" s="127"/>
      <c r="K10" s="103"/>
      <c r="L10" s="115"/>
    </row>
    <row r="11" spans="1:12" s="20" customFormat="1" ht="12.75">
      <c r="A11" s="21"/>
      <c r="B11" s="21"/>
      <c r="C11" s="107"/>
      <c r="E11" s="1"/>
      <c r="F11" s="7"/>
      <c r="G11" s="7"/>
      <c r="H11" s="7"/>
      <c r="I11" s="7"/>
      <c r="J11" s="51"/>
      <c r="K11" s="7"/>
      <c r="L11" s="99"/>
    </row>
    <row r="12" spans="4:11" ht="0.75" customHeight="1" thickBot="1">
      <c r="D12" s="58"/>
      <c r="E12" s="13"/>
      <c r="F12" s="58"/>
      <c r="G12" s="58"/>
      <c r="H12" s="58"/>
      <c r="I12" s="58"/>
      <c r="J12" s="24"/>
      <c r="K12" s="10"/>
    </row>
    <row r="13" spans="3:12" ht="24.75" customHeight="1">
      <c r="C13" s="131">
        <v>2</v>
      </c>
      <c r="D13" s="53" t="s">
        <v>66</v>
      </c>
      <c r="E13" s="132" t="s">
        <v>67</v>
      </c>
      <c r="F13" s="28">
        <v>20</v>
      </c>
      <c r="G13" s="28">
        <v>47</v>
      </c>
      <c r="H13" s="28"/>
      <c r="I13" s="28">
        <f>F13+G13+H13</f>
        <v>67</v>
      </c>
      <c r="J13" s="125"/>
      <c r="K13" s="137" t="s">
        <v>98</v>
      </c>
      <c r="L13" s="113" t="s">
        <v>175</v>
      </c>
    </row>
    <row r="14" spans="3:12" ht="14.25" customHeight="1">
      <c r="C14" s="131"/>
      <c r="D14" s="54" t="s">
        <v>160</v>
      </c>
      <c r="E14" s="133"/>
      <c r="F14" s="22">
        <v>154</v>
      </c>
      <c r="G14" s="22"/>
      <c r="H14" s="22">
        <v>350</v>
      </c>
      <c r="I14" s="22">
        <f>F14+H14</f>
        <v>504</v>
      </c>
      <c r="J14" s="126"/>
      <c r="K14" s="138"/>
      <c r="L14" s="114"/>
    </row>
    <row r="15" spans="3:12" ht="13.5" thickBot="1">
      <c r="C15" s="131"/>
      <c r="D15" s="8" t="s">
        <v>13</v>
      </c>
      <c r="E15" s="145"/>
      <c r="F15" s="31"/>
      <c r="G15" s="31"/>
      <c r="H15" s="31"/>
      <c r="I15" s="31">
        <f>SUM(I13:I14)</f>
        <v>571</v>
      </c>
      <c r="J15" s="127"/>
      <c r="K15" s="104"/>
      <c r="L15" s="115"/>
    </row>
    <row r="16" spans="1:12" s="20" customFormat="1" ht="13.5" thickBot="1">
      <c r="A16" s="21"/>
      <c r="B16" s="21"/>
      <c r="C16" s="107"/>
      <c r="E16" s="1"/>
      <c r="J16" s="51"/>
      <c r="K16" s="59"/>
      <c r="L16" s="99"/>
    </row>
    <row r="17" spans="3:12" ht="15" customHeight="1">
      <c r="C17" s="131">
        <v>3</v>
      </c>
      <c r="D17" s="53" t="s">
        <v>68</v>
      </c>
      <c r="E17" s="135" t="s">
        <v>69</v>
      </c>
      <c r="F17" s="28">
        <v>47</v>
      </c>
      <c r="G17" s="28"/>
      <c r="H17" s="28"/>
      <c r="I17" s="28">
        <f aca="true" t="shared" si="0" ref="I17:I22">F17+G17+H17</f>
        <v>47</v>
      </c>
      <c r="J17" s="139"/>
      <c r="K17" s="135" t="s">
        <v>98</v>
      </c>
      <c r="L17" s="113" t="s">
        <v>175</v>
      </c>
    </row>
    <row r="18" spans="2:12" ht="14.25" customHeight="1">
      <c r="B18" s="85"/>
      <c r="C18" s="131"/>
      <c r="D18" s="54" t="s">
        <v>70</v>
      </c>
      <c r="E18" s="133"/>
      <c r="F18" s="22">
        <v>89</v>
      </c>
      <c r="G18" s="22"/>
      <c r="H18" s="22"/>
      <c r="I18" s="22">
        <f t="shared" si="0"/>
        <v>89</v>
      </c>
      <c r="J18" s="140"/>
      <c r="K18" s="136"/>
      <c r="L18" s="114"/>
    </row>
    <row r="19" spans="3:12" ht="15" customHeight="1">
      <c r="C19" s="131"/>
      <c r="D19" s="54" t="s">
        <v>71</v>
      </c>
      <c r="E19" s="133"/>
      <c r="F19" s="22">
        <v>33</v>
      </c>
      <c r="G19" s="22"/>
      <c r="H19" s="22"/>
      <c r="I19" s="22">
        <f t="shared" si="0"/>
        <v>33</v>
      </c>
      <c r="J19" s="140"/>
      <c r="K19" s="136"/>
      <c r="L19" s="114"/>
    </row>
    <row r="20" spans="3:12" ht="12.75">
      <c r="C20" s="131"/>
      <c r="D20" s="54" t="s">
        <v>161</v>
      </c>
      <c r="E20" s="126"/>
      <c r="F20" s="22"/>
      <c r="G20" s="22">
        <v>264</v>
      </c>
      <c r="H20" s="22"/>
      <c r="I20" s="22">
        <f t="shared" si="0"/>
        <v>264</v>
      </c>
      <c r="J20" s="140"/>
      <c r="K20" s="136"/>
      <c r="L20" s="114"/>
    </row>
    <row r="21" spans="1:12" ht="12.75">
      <c r="A21" s="112">
        <v>20</v>
      </c>
      <c r="B21" s="85"/>
      <c r="C21" s="131"/>
      <c r="D21" s="54" t="s">
        <v>72</v>
      </c>
      <c r="E21" s="126"/>
      <c r="F21" s="22"/>
      <c r="G21" s="22">
        <v>157</v>
      </c>
      <c r="H21" s="22"/>
      <c r="I21" s="22">
        <f t="shared" si="0"/>
        <v>157</v>
      </c>
      <c r="J21" s="140"/>
      <c r="K21" s="136"/>
      <c r="L21" s="114"/>
    </row>
    <row r="22" spans="1:12" ht="11.25" customHeight="1">
      <c r="A22" s="112"/>
      <c r="C22" s="131"/>
      <c r="D22" s="60" t="s">
        <v>73</v>
      </c>
      <c r="E22" s="126"/>
      <c r="F22" s="22"/>
      <c r="G22" s="22"/>
      <c r="H22" s="22">
        <v>262</v>
      </c>
      <c r="I22" s="22">
        <f t="shared" si="0"/>
        <v>262</v>
      </c>
      <c r="J22" s="140"/>
      <c r="K22" s="136"/>
      <c r="L22" s="114"/>
    </row>
    <row r="23" spans="1:12" ht="13.5" thickBot="1">
      <c r="A23" s="112"/>
      <c r="C23" s="131"/>
      <c r="D23" s="8" t="s">
        <v>13</v>
      </c>
      <c r="E23" s="14"/>
      <c r="F23" s="31"/>
      <c r="G23" s="31"/>
      <c r="H23" s="31"/>
      <c r="I23" s="31">
        <f>SUM(I17:I22)</f>
        <v>852</v>
      </c>
      <c r="J23" s="141"/>
      <c r="K23" s="105"/>
      <c r="L23" s="115"/>
    </row>
    <row r="24" spans="1:12" s="20" customFormat="1" ht="13.5" thickBot="1">
      <c r="A24" s="21"/>
      <c r="B24" s="21"/>
      <c r="C24" s="107"/>
      <c r="E24" s="1"/>
      <c r="J24" s="51"/>
      <c r="K24" s="59"/>
      <c r="L24" s="99"/>
    </row>
    <row r="25" spans="3:12" ht="12.75" customHeight="1">
      <c r="C25" s="131">
        <v>4</v>
      </c>
      <c r="D25" s="53" t="s">
        <v>162</v>
      </c>
      <c r="E25" s="132" t="s">
        <v>74</v>
      </c>
      <c r="F25" s="28">
        <v>56</v>
      </c>
      <c r="G25" s="28">
        <v>250</v>
      </c>
      <c r="H25" s="28"/>
      <c r="I25" s="28">
        <f>F25+G25</f>
        <v>306</v>
      </c>
      <c r="J25" s="125"/>
      <c r="K25" s="135" t="s">
        <v>98</v>
      </c>
      <c r="L25" s="113" t="s">
        <v>175</v>
      </c>
    </row>
    <row r="26" spans="3:12" ht="12.75">
      <c r="C26" s="131"/>
      <c r="D26" s="54" t="s">
        <v>75</v>
      </c>
      <c r="E26" s="133"/>
      <c r="F26" s="22">
        <v>59</v>
      </c>
      <c r="G26" s="22"/>
      <c r="H26" s="22"/>
      <c r="I26" s="22">
        <v>59</v>
      </c>
      <c r="J26" s="126"/>
      <c r="K26" s="136"/>
      <c r="L26" s="114"/>
    </row>
    <row r="27" spans="3:12" ht="12.75">
      <c r="C27" s="131"/>
      <c r="D27" s="54" t="s">
        <v>76</v>
      </c>
      <c r="E27" s="133"/>
      <c r="F27" s="22"/>
      <c r="G27" s="22">
        <v>49</v>
      </c>
      <c r="H27" s="22"/>
      <c r="I27" s="22">
        <v>49</v>
      </c>
      <c r="J27" s="126"/>
      <c r="K27" s="136"/>
      <c r="L27" s="114"/>
    </row>
    <row r="28" spans="1:12" ht="12.75">
      <c r="A28" s="85"/>
      <c r="B28" s="85"/>
      <c r="C28" s="131"/>
      <c r="D28" s="54" t="s">
        <v>104</v>
      </c>
      <c r="E28" s="133"/>
      <c r="F28" s="22"/>
      <c r="G28" s="22"/>
      <c r="H28" s="22">
        <v>169</v>
      </c>
      <c r="I28" s="22">
        <v>169</v>
      </c>
      <c r="J28" s="126"/>
      <c r="K28" s="136"/>
      <c r="L28" s="114"/>
    </row>
    <row r="29" spans="3:12" ht="13.5" thickBot="1">
      <c r="C29" s="131"/>
      <c r="D29" s="8" t="s">
        <v>13</v>
      </c>
      <c r="E29" s="14"/>
      <c r="F29" s="31"/>
      <c r="G29" s="31"/>
      <c r="H29" s="31"/>
      <c r="I29" s="31">
        <f>SUM(I25:I28)</f>
        <v>583</v>
      </c>
      <c r="J29" s="127"/>
      <c r="K29" s="104"/>
      <c r="L29" s="115"/>
    </row>
    <row r="30" spans="1:11" ht="13.5" thickBot="1">
      <c r="A30" s="85"/>
      <c r="B30" s="85"/>
      <c r="D30" s="19"/>
      <c r="E30" s="1"/>
      <c r="F30" s="7"/>
      <c r="G30" s="7"/>
      <c r="H30" s="7"/>
      <c r="I30" s="7"/>
      <c r="J30" s="1"/>
      <c r="K30" s="61"/>
    </row>
    <row r="31" spans="1:12" ht="12.75">
      <c r="A31" s="85"/>
      <c r="B31" s="85"/>
      <c r="C31" s="131">
        <v>5</v>
      </c>
      <c r="D31" s="53" t="s">
        <v>77</v>
      </c>
      <c r="E31" s="135" t="s">
        <v>78</v>
      </c>
      <c r="F31" s="28">
        <v>77</v>
      </c>
      <c r="G31" s="28"/>
      <c r="H31" s="28"/>
      <c r="I31" s="28">
        <f>F31+G31+H31</f>
        <v>77</v>
      </c>
      <c r="J31" s="125"/>
      <c r="K31" s="135" t="s">
        <v>98</v>
      </c>
      <c r="L31" s="113" t="s">
        <v>175</v>
      </c>
    </row>
    <row r="32" spans="3:12" ht="12.75">
      <c r="C32" s="131"/>
      <c r="D32" s="62" t="s">
        <v>29</v>
      </c>
      <c r="E32" s="133"/>
      <c r="F32" s="22">
        <v>39</v>
      </c>
      <c r="G32" s="22"/>
      <c r="H32" s="22"/>
      <c r="I32" s="22">
        <f>F32+G32+H32</f>
        <v>39</v>
      </c>
      <c r="J32" s="126"/>
      <c r="K32" s="136"/>
      <c r="L32" s="114"/>
    </row>
    <row r="33" spans="3:12" ht="12.75">
      <c r="C33" s="131"/>
      <c r="D33" s="54" t="s">
        <v>79</v>
      </c>
      <c r="E33" s="126"/>
      <c r="F33" s="22"/>
      <c r="G33" s="22">
        <v>82</v>
      </c>
      <c r="H33" s="22"/>
      <c r="I33" s="22">
        <f>F33+G33+H33</f>
        <v>82</v>
      </c>
      <c r="J33" s="126"/>
      <c r="K33" s="136"/>
      <c r="L33" s="114"/>
    </row>
    <row r="34" spans="3:12" ht="12.75">
      <c r="C34" s="131"/>
      <c r="D34" s="54" t="s">
        <v>80</v>
      </c>
      <c r="E34" s="126"/>
      <c r="F34" s="22"/>
      <c r="G34" s="22">
        <v>175</v>
      </c>
      <c r="H34" s="22"/>
      <c r="I34" s="22">
        <f>F34+G34+H34</f>
        <v>175</v>
      </c>
      <c r="J34" s="126"/>
      <c r="K34" s="136"/>
      <c r="L34" s="114"/>
    </row>
    <row r="35" spans="3:12" ht="12.75">
      <c r="C35" s="131"/>
      <c r="D35" s="60" t="s">
        <v>163</v>
      </c>
      <c r="E35" s="126"/>
      <c r="F35" s="22"/>
      <c r="G35" s="22"/>
      <c r="H35" s="22">
        <v>165</v>
      </c>
      <c r="I35" s="22">
        <f>F35+G35+H35</f>
        <v>165</v>
      </c>
      <c r="J35" s="126"/>
      <c r="K35" s="136"/>
      <c r="L35" s="114"/>
    </row>
    <row r="36" spans="3:12" ht="15.75" customHeight="1" thickBot="1">
      <c r="C36" s="131"/>
      <c r="D36" s="8" t="s">
        <v>13</v>
      </c>
      <c r="E36" s="14"/>
      <c r="F36" s="31"/>
      <c r="G36" s="31"/>
      <c r="H36" s="31"/>
      <c r="I36" s="31">
        <f>SUM(I31:I35)</f>
        <v>538</v>
      </c>
      <c r="J36" s="127"/>
      <c r="K36" s="104"/>
      <c r="L36" s="115"/>
    </row>
    <row r="37" spans="4:11" ht="15.75" customHeight="1" thickBot="1">
      <c r="D37" s="19"/>
      <c r="E37" s="1"/>
      <c r="F37" s="7"/>
      <c r="G37" s="7"/>
      <c r="H37" s="7"/>
      <c r="I37" s="7"/>
      <c r="J37" s="1"/>
      <c r="K37" s="61"/>
    </row>
    <row r="38" spans="3:12" ht="29.25" customHeight="1">
      <c r="C38" s="131">
        <v>6</v>
      </c>
      <c r="D38" s="106" t="s">
        <v>164</v>
      </c>
      <c r="E38" s="132" t="s">
        <v>81</v>
      </c>
      <c r="F38" s="28">
        <v>68</v>
      </c>
      <c r="G38" s="28">
        <v>121</v>
      </c>
      <c r="H38" s="28">
        <v>63</v>
      </c>
      <c r="I38" s="28">
        <f>F38+G38+H38</f>
        <v>252</v>
      </c>
      <c r="J38" s="125"/>
      <c r="K38" s="137" t="s">
        <v>98</v>
      </c>
      <c r="L38" s="113" t="s">
        <v>175</v>
      </c>
    </row>
    <row r="39" spans="3:12" ht="15.75" customHeight="1">
      <c r="C39" s="131"/>
      <c r="D39" s="54" t="s">
        <v>82</v>
      </c>
      <c r="E39" s="133"/>
      <c r="F39" s="22">
        <v>52</v>
      </c>
      <c r="G39" s="22">
        <v>116</v>
      </c>
      <c r="H39" s="22">
        <v>74</v>
      </c>
      <c r="I39" s="22">
        <f>F39+G39+H39</f>
        <v>242</v>
      </c>
      <c r="J39" s="126"/>
      <c r="K39" s="138"/>
      <c r="L39" s="114"/>
    </row>
    <row r="40" spans="1:12" ht="15.75" customHeight="1" thickBot="1">
      <c r="A40" s="85"/>
      <c r="B40" s="85"/>
      <c r="C40" s="131"/>
      <c r="D40" s="8" t="s">
        <v>13</v>
      </c>
      <c r="E40" s="14"/>
      <c r="F40" s="31"/>
      <c r="G40" s="31"/>
      <c r="H40" s="31"/>
      <c r="I40" s="31">
        <f>SUM(I38:I39)</f>
        <v>494</v>
      </c>
      <c r="J40" s="127"/>
      <c r="K40" s="104"/>
      <c r="L40" s="115"/>
    </row>
    <row r="41" spans="1:12" s="20" customFormat="1" ht="15.75" customHeight="1">
      <c r="A41" s="85"/>
      <c r="B41" s="85"/>
      <c r="C41" s="107"/>
      <c r="D41" s="19"/>
      <c r="E41" s="1"/>
      <c r="F41" s="7"/>
      <c r="G41" s="7"/>
      <c r="H41" s="7"/>
      <c r="I41" s="7"/>
      <c r="J41" s="1"/>
      <c r="K41" s="61"/>
      <c r="L41" s="99"/>
    </row>
    <row r="42" spans="1:12" s="20" customFormat="1" ht="27.75" customHeight="1">
      <c r="A42" s="21"/>
      <c r="B42" s="21"/>
      <c r="C42" s="107"/>
      <c r="D42" s="134" t="s">
        <v>0</v>
      </c>
      <c r="E42" s="134" t="s">
        <v>1</v>
      </c>
      <c r="F42" s="134" t="s">
        <v>2</v>
      </c>
      <c r="G42" s="134"/>
      <c r="H42" s="134"/>
      <c r="I42" s="134"/>
      <c r="J42" s="134" t="s">
        <v>3</v>
      </c>
      <c r="K42" s="134"/>
      <c r="L42" s="134" t="s">
        <v>174</v>
      </c>
    </row>
    <row r="43" spans="1:12" s="20" customFormat="1" ht="30.75" customHeight="1">
      <c r="A43" s="21"/>
      <c r="B43" s="21"/>
      <c r="C43" s="107"/>
      <c r="D43" s="134"/>
      <c r="E43" s="134"/>
      <c r="F43" s="101" t="s">
        <v>4</v>
      </c>
      <c r="G43" s="101" t="s">
        <v>5</v>
      </c>
      <c r="H43" s="101" t="s">
        <v>6</v>
      </c>
      <c r="I43" s="101" t="s">
        <v>7</v>
      </c>
      <c r="J43" s="101" t="s">
        <v>97</v>
      </c>
      <c r="K43" s="101" t="s">
        <v>8</v>
      </c>
      <c r="L43" s="134"/>
    </row>
    <row r="44" spans="1:12" s="20" customFormat="1" ht="13.5" thickBot="1">
      <c r="A44" s="21"/>
      <c r="B44" s="21"/>
      <c r="C44" s="107"/>
      <c r="E44" s="1"/>
      <c r="J44" s="51"/>
      <c r="K44" s="59"/>
      <c r="L44" s="99"/>
    </row>
    <row r="45" spans="3:12" ht="12.75" customHeight="1">
      <c r="C45" s="131">
        <v>7</v>
      </c>
      <c r="D45" s="53" t="s">
        <v>83</v>
      </c>
      <c r="E45" s="125" t="s">
        <v>84</v>
      </c>
      <c r="F45" s="28">
        <v>66</v>
      </c>
      <c r="G45" s="28"/>
      <c r="H45" s="28"/>
      <c r="I45" s="28">
        <f aca="true" t="shared" si="1" ref="I45:I50">F45+G45+H45</f>
        <v>66</v>
      </c>
      <c r="J45" s="139"/>
      <c r="K45" s="125" t="s">
        <v>98</v>
      </c>
      <c r="L45" s="113" t="s">
        <v>175</v>
      </c>
    </row>
    <row r="46" spans="3:12" ht="12.75">
      <c r="C46" s="131"/>
      <c r="D46" s="54" t="s">
        <v>85</v>
      </c>
      <c r="E46" s="126"/>
      <c r="F46" s="22">
        <v>69</v>
      </c>
      <c r="G46" s="22"/>
      <c r="H46" s="22"/>
      <c r="I46" s="22">
        <f t="shared" si="1"/>
        <v>69</v>
      </c>
      <c r="J46" s="140"/>
      <c r="K46" s="126"/>
      <c r="L46" s="114"/>
    </row>
    <row r="47" spans="3:12" ht="12.75">
      <c r="C47" s="131"/>
      <c r="D47" s="54" t="s">
        <v>86</v>
      </c>
      <c r="E47" s="126"/>
      <c r="F47" s="22">
        <v>64</v>
      </c>
      <c r="G47" s="22"/>
      <c r="H47" s="22"/>
      <c r="I47" s="22">
        <f t="shared" si="1"/>
        <v>64</v>
      </c>
      <c r="J47" s="140"/>
      <c r="K47" s="126"/>
      <c r="L47" s="114"/>
    </row>
    <row r="48" spans="3:12" ht="12.75">
      <c r="C48" s="131"/>
      <c r="D48" s="54" t="s">
        <v>87</v>
      </c>
      <c r="E48" s="126"/>
      <c r="F48" s="22">
        <v>78</v>
      </c>
      <c r="G48" s="22">
        <v>171</v>
      </c>
      <c r="H48" s="22"/>
      <c r="I48" s="22">
        <f t="shared" si="1"/>
        <v>249</v>
      </c>
      <c r="J48" s="140"/>
      <c r="K48" s="126"/>
      <c r="L48" s="114"/>
    </row>
    <row r="49" spans="3:12" ht="12.75">
      <c r="C49" s="131"/>
      <c r="D49" s="60" t="s">
        <v>165</v>
      </c>
      <c r="E49" s="126"/>
      <c r="F49" s="22"/>
      <c r="G49" s="22">
        <v>289</v>
      </c>
      <c r="H49" s="22"/>
      <c r="I49" s="22">
        <f t="shared" si="1"/>
        <v>289</v>
      </c>
      <c r="J49" s="140"/>
      <c r="K49" s="126"/>
      <c r="L49" s="114"/>
    </row>
    <row r="50" spans="3:12" ht="12.75" customHeight="1">
      <c r="C50" s="131"/>
      <c r="D50" s="60" t="s">
        <v>88</v>
      </c>
      <c r="E50" s="126"/>
      <c r="F50" s="22"/>
      <c r="G50" s="22"/>
      <c r="H50" s="22">
        <v>374</v>
      </c>
      <c r="I50" s="22">
        <f t="shared" si="1"/>
        <v>374</v>
      </c>
      <c r="J50" s="140"/>
      <c r="K50" s="126"/>
      <c r="L50" s="114"/>
    </row>
    <row r="51" spans="3:12" ht="13.5" thickBot="1">
      <c r="C51" s="131"/>
      <c r="D51" s="8" t="s">
        <v>13</v>
      </c>
      <c r="E51" s="96"/>
      <c r="F51" s="46"/>
      <c r="G51" s="46"/>
      <c r="H51" s="46"/>
      <c r="I51" s="46">
        <f>SUM(I45:I50)</f>
        <v>1111</v>
      </c>
      <c r="J51" s="141"/>
      <c r="K51" s="105"/>
      <c r="L51" s="115"/>
    </row>
    <row r="52" spans="2:12" s="20" customFormat="1" ht="13.5" thickBot="1">
      <c r="B52" s="21"/>
      <c r="C52" s="107"/>
      <c r="E52" s="1"/>
      <c r="J52" s="51"/>
      <c r="K52" s="59"/>
      <c r="L52" s="99"/>
    </row>
    <row r="53" spans="2:12" s="20" customFormat="1" ht="38.25">
      <c r="B53" s="21"/>
      <c r="C53" s="131">
        <v>8</v>
      </c>
      <c r="D53" s="63" t="s">
        <v>166</v>
      </c>
      <c r="E53" s="68" t="s">
        <v>89</v>
      </c>
      <c r="F53" s="28">
        <v>89</v>
      </c>
      <c r="G53" s="28">
        <v>205</v>
      </c>
      <c r="H53" s="28">
        <v>150</v>
      </c>
      <c r="I53" s="28">
        <f>F53+G53+H53</f>
        <v>444</v>
      </c>
      <c r="J53" s="125"/>
      <c r="K53" s="15" t="s">
        <v>98</v>
      </c>
      <c r="L53" s="113" t="s">
        <v>175</v>
      </c>
    </row>
    <row r="54" spans="2:12" s="20" customFormat="1" ht="13.5" thickBot="1">
      <c r="B54" s="21"/>
      <c r="C54" s="131"/>
      <c r="D54" s="8" t="s">
        <v>13</v>
      </c>
      <c r="E54" s="14"/>
      <c r="F54" s="30"/>
      <c r="G54" s="30"/>
      <c r="H54" s="30"/>
      <c r="I54" s="31">
        <f>SUM(I53)</f>
        <v>444</v>
      </c>
      <c r="J54" s="127"/>
      <c r="K54" s="104"/>
      <c r="L54" s="115"/>
    </row>
    <row r="55" spans="1:12" s="20" customFormat="1" ht="13.5" thickBot="1">
      <c r="A55" s="21"/>
      <c r="B55" s="21"/>
      <c r="C55" s="107"/>
      <c r="E55" s="1"/>
      <c r="J55" s="51"/>
      <c r="K55" s="59"/>
      <c r="L55" s="99"/>
    </row>
    <row r="56" spans="2:12" s="20" customFormat="1" ht="20.25" customHeight="1">
      <c r="B56" s="21"/>
      <c r="C56" s="131">
        <v>9</v>
      </c>
      <c r="D56" s="63" t="s">
        <v>167</v>
      </c>
      <c r="E56" s="135" t="s">
        <v>90</v>
      </c>
      <c r="F56" s="28">
        <v>75</v>
      </c>
      <c r="G56" s="28">
        <v>122</v>
      </c>
      <c r="H56" s="28">
        <v>94</v>
      </c>
      <c r="I56" s="28">
        <f>F56+G56+H56</f>
        <v>291</v>
      </c>
      <c r="J56" s="125"/>
      <c r="K56" s="135" t="s">
        <v>98</v>
      </c>
      <c r="L56" s="113" t="s">
        <v>175</v>
      </c>
    </row>
    <row r="57" spans="2:12" s="20" customFormat="1" ht="18.75" customHeight="1">
      <c r="B57" s="21"/>
      <c r="C57" s="131"/>
      <c r="D57" s="54" t="s">
        <v>91</v>
      </c>
      <c r="E57" s="133"/>
      <c r="F57" s="64">
        <v>6</v>
      </c>
      <c r="G57" s="64">
        <v>38</v>
      </c>
      <c r="H57" s="64">
        <v>34</v>
      </c>
      <c r="I57" s="64">
        <f>F57+G57+H57</f>
        <v>78</v>
      </c>
      <c r="J57" s="126"/>
      <c r="K57" s="136"/>
      <c r="L57" s="114"/>
    </row>
    <row r="58" spans="2:12" s="20" customFormat="1" ht="13.5" thickBot="1">
      <c r="B58" s="21"/>
      <c r="C58" s="131"/>
      <c r="D58" s="8" t="s">
        <v>13</v>
      </c>
      <c r="E58" s="14"/>
      <c r="F58" s="31"/>
      <c r="G58" s="31"/>
      <c r="H58" s="31"/>
      <c r="I58" s="31">
        <f>SUM(I56:I57)</f>
        <v>369</v>
      </c>
      <c r="J58" s="127"/>
      <c r="K58" s="103"/>
      <c r="L58" s="115"/>
    </row>
    <row r="59" spans="1:12" s="20" customFormat="1" ht="13.5" thickBot="1">
      <c r="A59" s="112">
        <v>21</v>
      </c>
      <c r="B59" s="21"/>
      <c r="C59" s="107"/>
      <c r="D59" s="19"/>
      <c r="E59" s="1"/>
      <c r="F59" s="7"/>
      <c r="G59" s="7"/>
      <c r="H59" s="7"/>
      <c r="I59" s="7"/>
      <c r="J59" s="1"/>
      <c r="K59" s="65"/>
      <c r="L59" s="99"/>
    </row>
    <row r="60" spans="1:12" ht="12.75" customHeight="1">
      <c r="A60" s="112"/>
      <c r="C60" s="131">
        <v>10</v>
      </c>
      <c r="D60" s="53" t="s">
        <v>92</v>
      </c>
      <c r="E60" s="132" t="s">
        <v>93</v>
      </c>
      <c r="F60" s="28">
        <v>38</v>
      </c>
      <c r="G60" s="28">
        <v>60</v>
      </c>
      <c r="H60" s="28"/>
      <c r="I60" s="28">
        <f>F60+G60</f>
        <v>98</v>
      </c>
      <c r="J60" s="142"/>
      <c r="K60" s="135" t="s">
        <v>98</v>
      </c>
      <c r="L60" s="113" t="s">
        <v>176</v>
      </c>
    </row>
    <row r="61" spans="1:12" ht="12.75">
      <c r="A61" s="112"/>
      <c r="C61" s="131"/>
      <c r="D61" s="54" t="s">
        <v>94</v>
      </c>
      <c r="E61" s="133"/>
      <c r="F61" s="22">
        <v>72</v>
      </c>
      <c r="G61" s="22"/>
      <c r="H61" s="22"/>
      <c r="I61" s="22">
        <f>F61+G61+H61</f>
        <v>72</v>
      </c>
      <c r="J61" s="143"/>
      <c r="K61" s="136"/>
      <c r="L61" s="114"/>
    </row>
    <row r="62" spans="3:12" ht="25.5">
      <c r="C62" s="131"/>
      <c r="D62" s="60" t="s">
        <v>168</v>
      </c>
      <c r="E62" s="133"/>
      <c r="F62" s="22"/>
      <c r="G62" s="22">
        <v>185</v>
      </c>
      <c r="H62" s="22"/>
      <c r="I62" s="22">
        <f>F62+G62+H62</f>
        <v>185</v>
      </c>
      <c r="J62" s="143"/>
      <c r="K62" s="136"/>
      <c r="L62" s="114"/>
    </row>
    <row r="63" spans="3:12" ht="12.75">
      <c r="C63" s="131"/>
      <c r="D63" s="55" t="s">
        <v>95</v>
      </c>
      <c r="E63" s="133"/>
      <c r="F63" s="22"/>
      <c r="G63" s="22"/>
      <c r="H63" s="22">
        <v>180</v>
      </c>
      <c r="I63" s="22">
        <f>F63+G63+H63</f>
        <v>180</v>
      </c>
      <c r="J63" s="143"/>
      <c r="K63" s="136"/>
      <c r="L63" s="114"/>
    </row>
    <row r="64" spans="3:12" ht="12.75">
      <c r="C64" s="131"/>
      <c r="D64" s="54" t="s">
        <v>96</v>
      </c>
      <c r="E64" s="133"/>
      <c r="F64" s="22">
        <v>15</v>
      </c>
      <c r="G64" s="22">
        <v>23</v>
      </c>
      <c r="H64" s="22">
        <v>23</v>
      </c>
      <c r="I64" s="22">
        <f>F64+G64+H64</f>
        <v>61</v>
      </c>
      <c r="J64" s="143"/>
      <c r="K64" s="136"/>
      <c r="L64" s="114"/>
    </row>
    <row r="65" spans="3:12" ht="13.5" thickBot="1">
      <c r="C65" s="131"/>
      <c r="D65" s="8" t="s">
        <v>13</v>
      </c>
      <c r="E65" s="14"/>
      <c r="F65" s="31"/>
      <c r="G65" s="31"/>
      <c r="H65" s="31"/>
      <c r="I65" s="31">
        <f>SUM(I60:I64)</f>
        <v>596</v>
      </c>
      <c r="J65" s="144"/>
      <c r="K65" s="102"/>
      <c r="L65" s="115"/>
    </row>
    <row r="68" spans="4:8" ht="12.75">
      <c r="D68" s="66"/>
      <c r="H68" s="21">
        <f>I10+I15+I23+I29+I36+I40+I51+I54+I58+I65</f>
        <v>6398</v>
      </c>
    </row>
    <row r="69" ht="12.75">
      <c r="D69" s="12"/>
    </row>
    <row r="70" spans="4:9" ht="12.75">
      <c r="D70" s="12"/>
      <c r="F70" s="12"/>
      <c r="G70" s="12"/>
      <c r="H70" s="12"/>
      <c r="I70" s="12"/>
    </row>
  </sheetData>
  <sheetProtection/>
  <mergeCells count="61">
    <mergeCell ref="F2:I2"/>
    <mergeCell ref="E13:E15"/>
    <mergeCell ref="D2:D3"/>
    <mergeCell ref="E2:E3"/>
    <mergeCell ref="E5:E10"/>
    <mergeCell ref="K60:K64"/>
    <mergeCell ref="J2:K2"/>
    <mergeCell ref="K17:K22"/>
    <mergeCell ref="J45:J51"/>
    <mergeCell ref="J60:J65"/>
    <mergeCell ref="J17:J23"/>
    <mergeCell ref="K5:K9"/>
    <mergeCell ref="J5:J10"/>
    <mergeCell ref="J13:J15"/>
    <mergeCell ref="K13:K14"/>
    <mergeCell ref="D42:D43"/>
    <mergeCell ref="J31:J36"/>
    <mergeCell ref="J25:J29"/>
    <mergeCell ref="E17:E22"/>
    <mergeCell ref="E45:E50"/>
    <mergeCell ref="E56:E57"/>
    <mergeCell ref="E42:E43"/>
    <mergeCell ref="F42:I42"/>
    <mergeCell ref="J42:K42"/>
    <mergeCell ref="E38:E39"/>
    <mergeCell ref="E31:E35"/>
    <mergeCell ref="E25:E28"/>
    <mergeCell ref="K31:K35"/>
    <mergeCell ref="K25:K28"/>
    <mergeCell ref="K56:K57"/>
    <mergeCell ref="J38:J40"/>
    <mergeCell ref="K38:K39"/>
    <mergeCell ref="J53:J54"/>
    <mergeCell ref="K45:K50"/>
    <mergeCell ref="L2:L3"/>
    <mergeCell ref="L42:L43"/>
    <mergeCell ref="L5:L10"/>
    <mergeCell ref="L13:L15"/>
    <mergeCell ref="L17:L23"/>
    <mergeCell ref="L25:L29"/>
    <mergeCell ref="L31:L36"/>
    <mergeCell ref="L38:L40"/>
    <mergeCell ref="L45:L51"/>
    <mergeCell ref="L53:L54"/>
    <mergeCell ref="L56:L58"/>
    <mergeCell ref="L60:L65"/>
    <mergeCell ref="C60:C65"/>
    <mergeCell ref="C56:C58"/>
    <mergeCell ref="C53:C54"/>
    <mergeCell ref="C45:C51"/>
    <mergeCell ref="E60:E64"/>
    <mergeCell ref="J56:J58"/>
    <mergeCell ref="A6:A8"/>
    <mergeCell ref="A59:A61"/>
    <mergeCell ref="A21:A23"/>
    <mergeCell ref="C38:C40"/>
    <mergeCell ref="C31:C36"/>
    <mergeCell ref="C25:C29"/>
    <mergeCell ref="C17:C23"/>
    <mergeCell ref="C13:C15"/>
    <mergeCell ref="C5:C10"/>
  </mergeCells>
  <printOptions/>
  <pageMargins left="0.5118110236220472" right="0.3937007874015748" top="0.5118110236220472" bottom="0.3937007874015748" header="0.1968503937007874" footer="0.1968503937007874"/>
  <pageSetup horizontalDpi="600" verticalDpi="600" orientation="landscape" paperSize="9" scale="77" r:id="rId1"/>
  <headerFooter alignWithMargins="0">
    <oddHeader>&amp;C&amp;"Arial,Grassetto"&amp;14POIS BRADANICA - MEDIO  BASENTO</oddHeader>
  </headerFooter>
  <rowBreaks count="1" manualBreakCount="1">
    <brk id="4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U89"/>
  <sheetViews>
    <sheetView view="pageBreakPreview" zoomScale="60" workbookViewId="0" topLeftCell="A1">
      <selection activeCell="A25" sqref="A25:A27"/>
    </sheetView>
  </sheetViews>
  <sheetFormatPr defaultColWidth="9.140625" defaultRowHeight="12.75"/>
  <cols>
    <col min="1" max="1" width="9.140625" style="21" customWidth="1"/>
    <col min="2" max="2" width="4.8515625" style="21" customWidth="1"/>
    <col min="3" max="3" width="3.28125" style="7" customWidth="1"/>
    <col min="4" max="4" width="33.57421875" style="21" customWidth="1"/>
    <col min="5" max="5" width="20.7109375" style="25" customWidth="1"/>
    <col min="6" max="6" width="8.28125" style="21" customWidth="1"/>
    <col min="7" max="7" width="8.57421875" style="21" customWidth="1"/>
    <col min="8" max="8" width="8.140625" style="21" customWidth="1"/>
    <col min="9" max="9" width="9.00390625" style="21" customWidth="1"/>
    <col min="10" max="10" width="41.7109375" style="21" customWidth="1"/>
    <col min="11" max="11" width="31.7109375" style="21" customWidth="1"/>
    <col min="12" max="12" width="15.7109375" style="16" customWidth="1"/>
    <col min="13" max="16384" width="9.140625" style="21" customWidth="1"/>
  </cols>
  <sheetData>
    <row r="1" spans="1:2" ht="13.5" thickBot="1">
      <c r="A1" s="16"/>
      <c r="B1" s="16"/>
    </row>
    <row r="2" spans="3:12" s="16" customFormat="1" ht="27.75" customHeight="1">
      <c r="C2" s="2"/>
      <c r="D2" s="119" t="s">
        <v>0</v>
      </c>
      <c r="E2" s="121" t="s">
        <v>1</v>
      </c>
      <c r="F2" s="121" t="s">
        <v>2</v>
      </c>
      <c r="G2" s="121"/>
      <c r="H2" s="121"/>
      <c r="I2" s="121"/>
      <c r="J2" s="121" t="s">
        <v>3</v>
      </c>
      <c r="K2" s="121"/>
      <c r="L2" s="116" t="s">
        <v>174</v>
      </c>
    </row>
    <row r="3" spans="1:12" s="99" customFormat="1" ht="15.75" customHeight="1" thickBot="1">
      <c r="A3" s="5"/>
      <c r="B3" s="5"/>
      <c r="C3" s="3"/>
      <c r="D3" s="120"/>
      <c r="E3" s="122"/>
      <c r="F3" s="26" t="s">
        <v>4</v>
      </c>
      <c r="G3" s="26" t="s">
        <v>5</v>
      </c>
      <c r="H3" s="26" t="s">
        <v>6</v>
      </c>
      <c r="I3" s="26" t="s">
        <v>7</v>
      </c>
      <c r="J3" s="26" t="s">
        <v>97</v>
      </c>
      <c r="K3" s="26" t="s">
        <v>8</v>
      </c>
      <c r="L3" s="117"/>
    </row>
    <row r="4" spans="1:11" s="5" customFormat="1" ht="13.5" thickBot="1">
      <c r="A4" s="21"/>
      <c r="B4" s="21"/>
      <c r="C4" s="4"/>
      <c r="D4" s="6"/>
      <c r="E4" s="6"/>
      <c r="F4" s="6"/>
      <c r="G4" s="6"/>
      <c r="H4" s="6"/>
      <c r="I4" s="6"/>
      <c r="J4" s="6"/>
      <c r="K4" s="6"/>
    </row>
    <row r="5" spans="1:21" s="108" customFormat="1" ht="12.75" customHeight="1">
      <c r="A5" s="21"/>
      <c r="B5" s="21"/>
      <c r="C5" s="148">
        <v>1</v>
      </c>
      <c r="D5" s="27" t="s">
        <v>155</v>
      </c>
      <c r="E5" s="125" t="s">
        <v>9</v>
      </c>
      <c r="F5" s="28">
        <v>46</v>
      </c>
      <c r="G5" s="28">
        <v>82</v>
      </c>
      <c r="H5" s="28">
        <v>65</v>
      </c>
      <c r="I5" s="28">
        <f>F5+G5+H5</f>
        <v>193</v>
      </c>
      <c r="J5" s="142"/>
      <c r="K5" s="125" t="s">
        <v>98</v>
      </c>
      <c r="L5" s="113" t="s">
        <v>176</v>
      </c>
      <c r="M5" s="161"/>
      <c r="N5" s="160"/>
      <c r="O5" s="5"/>
      <c r="P5" s="5"/>
      <c r="Q5" s="5"/>
      <c r="R5" s="5"/>
      <c r="S5" s="5"/>
      <c r="T5" s="5"/>
      <c r="U5" s="5"/>
    </row>
    <row r="6" spans="1:21" s="18" customFormat="1" ht="12.75">
      <c r="A6" s="21"/>
      <c r="B6" s="21"/>
      <c r="C6" s="148"/>
      <c r="D6" s="29" t="s">
        <v>10</v>
      </c>
      <c r="E6" s="126"/>
      <c r="F6" s="22"/>
      <c r="G6" s="22">
        <v>9</v>
      </c>
      <c r="H6" s="22"/>
      <c r="I6" s="22">
        <f>F6+G6+H6</f>
        <v>9</v>
      </c>
      <c r="J6" s="126"/>
      <c r="K6" s="126"/>
      <c r="L6" s="114"/>
      <c r="M6" s="161"/>
      <c r="N6" s="160"/>
      <c r="O6" s="5"/>
      <c r="P6" s="5"/>
      <c r="Q6" s="5"/>
      <c r="R6" s="5"/>
      <c r="S6" s="5"/>
      <c r="T6" s="5"/>
      <c r="U6" s="5"/>
    </row>
    <row r="7" spans="1:21" s="18" customFormat="1" ht="12.75">
      <c r="A7" s="21"/>
      <c r="B7" s="21"/>
      <c r="C7" s="148"/>
      <c r="D7" s="29" t="s">
        <v>11</v>
      </c>
      <c r="E7" s="126"/>
      <c r="F7" s="22">
        <v>44</v>
      </c>
      <c r="G7" s="22">
        <v>73</v>
      </c>
      <c r="H7" s="22">
        <v>33</v>
      </c>
      <c r="I7" s="22">
        <f>F7+G7+H7</f>
        <v>150</v>
      </c>
      <c r="J7" s="126"/>
      <c r="K7" s="126"/>
      <c r="L7" s="114"/>
      <c r="M7" s="161"/>
      <c r="N7" s="160"/>
      <c r="O7" s="5"/>
      <c r="P7" s="5"/>
      <c r="Q7" s="5"/>
      <c r="R7" s="5"/>
      <c r="S7" s="5"/>
      <c r="T7" s="5"/>
      <c r="U7" s="5"/>
    </row>
    <row r="8" spans="1:21" s="18" customFormat="1" ht="12.75">
      <c r="A8" s="21"/>
      <c r="B8" s="21"/>
      <c r="C8" s="148"/>
      <c r="D8" s="29" t="s">
        <v>12</v>
      </c>
      <c r="E8" s="126"/>
      <c r="F8" s="22"/>
      <c r="G8" s="22">
        <v>14</v>
      </c>
      <c r="H8" s="22"/>
      <c r="I8" s="22">
        <f>F8+G8+H8</f>
        <v>14</v>
      </c>
      <c r="J8" s="126"/>
      <c r="K8" s="126"/>
      <c r="L8" s="114"/>
      <c r="M8" s="161"/>
      <c r="N8" s="160"/>
      <c r="O8" s="5"/>
      <c r="P8" s="5"/>
      <c r="Q8" s="5"/>
      <c r="R8" s="5"/>
      <c r="S8" s="5"/>
      <c r="T8" s="5"/>
      <c r="U8" s="5"/>
    </row>
    <row r="9" spans="1:21" s="18" customFormat="1" ht="13.5" customHeight="1" thickBot="1">
      <c r="A9" s="21"/>
      <c r="B9" s="21"/>
      <c r="C9" s="148"/>
      <c r="D9" s="8" t="s">
        <v>13</v>
      </c>
      <c r="E9" s="23"/>
      <c r="F9" s="30"/>
      <c r="G9" s="30"/>
      <c r="H9" s="30"/>
      <c r="I9" s="31">
        <f>SUM(I5:I8)</f>
        <v>366</v>
      </c>
      <c r="J9" s="127"/>
      <c r="K9" s="102"/>
      <c r="L9" s="115"/>
      <c r="M9" s="161"/>
      <c r="N9" s="7"/>
      <c r="O9" s="5"/>
      <c r="P9" s="5"/>
      <c r="Q9" s="5"/>
      <c r="R9" s="5"/>
      <c r="S9" s="5"/>
      <c r="T9" s="5"/>
      <c r="U9" s="5"/>
    </row>
    <row r="10" spans="1:14" s="5" customFormat="1" ht="13.5" customHeight="1" thickBot="1">
      <c r="A10" s="21"/>
      <c r="B10" s="21"/>
      <c r="C10" s="4"/>
      <c r="D10" s="19"/>
      <c r="E10" s="11"/>
      <c r="F10" s="20"/>
      <c r="G10" s="20"/>
      <c r="H10" s="20"/>
      <c r="I10" s="7"/>
      <c r="J10" s="1"/>
      <c r="K10" s="32"/>
      <c r="L10" s="99"/>
      <c r="M10" s="17"/>
      <c r="N10" s="7"/>
    </row>
    <row r="11" spans="1:14" s="5" customFormat="1" ht="13.5" customHeight="1">
      <c r="A11" s="21"/>
      <c r="B11" s="21"/>
      <c r="C11" s="148">
        <v>2</v>
      </c>
      <c r="D11" s="27" t="s">
        <v>29</v>
      </c>
      <c r="E11" s="158" t="s">
        <v>103</v>
      </c>
      <c r="F11" s="33">
        <v>94</v>
      </c>
      <c r="G11" s="33"/>
      <c r="H11" s="33"/>
      <c r="I11" s="28">
        <f>F11+G11+H11</f>
        <v>94</v>
      </c>
      <c r="J11" s="125" t="s">
        <v>143</v>
      </c>
      <c r="K11" s="156" t="s">
        <v>102</v>
      </c>
      <c r="L11" s="113" t="s">
        <v>175</v>
      </c>
      <c r="M11" s="17"/>
      <c r="N11" s="7"/>
    </row>
    <row r="12" spans="1:14" s="5" customFormat="1" ht="13.5" customHeight="1">
      <c r="A12" s="21"/>
      <c r="B12" s="21"/>
      <c r="C12" s="148"/>
      <c r="D12" s="34" t="s">
        <v>30</v>
      </c>
      <c r="E12" s="159"/>
      <c r="F12" s="35">
        <v>76</v>
      </c>
      <c r="G12" s="35"/>
      <c r="H12" s="35"/>
      <c r="I12" s="22">
        <f>F12+G12+H12</f>
        <v>76</v>
      </c>
      <c r="J12" s="126"/>
      <c r="K12" s="157"/>
      <c r="L12" s="114"/>
      <c r="M12" s="17"/>
      <c r="N12" s="7"/>
    </row>
    <row r="13" spans="1:14" s="5" customFormat="1" ht="13.5" customHeight="1">
      <c r="A13" s="21"/>
      <c r="B13" s="21"/>
      <c r="C13" s="148"/>
      <c r="D13" s="36" t="s">
        <v>16</v>
      </c>
      <c r="E13" s="159"/>
      <c r="F13" s="37"/>
      <c r="G13" s="37">
        <v>336</v>
      </c>
      <c r="H13" s="37"/>
      <c r="I13" s="22">
        <f>F13+G13+H13</f>
        <v>336</v>
      </c>
      <c r="J13" s="126"/>
      <c r="K13" s="157"/>
      <c r="L13" s="114"/>
      <c r="M13" s="17"/>
      <c r="N13" s="7"/>
    </row>
    <row r="14" spans="1:14" s="5" customFormat="1" ht="13.5" customHeight="1">
      <c r="A14" s="21"/>
      <c r="B14" s="21"/>
      <c r="C14" s="148"/>
      <c r="D14" s="36" t="s">
        <v>156</v>
      </c>
      <c r="E14" s="159"/>
      <c r="F14" s="37"/>
      <c r="G14" s="37">
        <v>214</v>
      </c>
      <c r="H14" s="37"/>
      <c r="I14" s="22">
        <f>F14+G14+H14</f>
        <v>214</v>
      </c>
      <c r="J14" s="126"/>
      <c r="K14" s="157"/>
      <c r="L14" s="114"/>
      <c r="M14" s="17"/>
      <c r="N14" s="7"/>
    </row>
    <row r="15" spans="1:14" s="5" customFormat="1" ht="13.5" customHeight="1">
      <c r="A15" s="21"/>
      <c r="B15" s="21"/>
      <c r="C15" s="148"/>
      <c r="D15" s="34" t="s">
        <v>15</v>
      </c>
      <c r="E15" s="159"/>
      <c r="F15" s="22"/>
      <c r="G15" s="22"/>
      <c r="H15" s="22">
        <v>332</v>
      </c>
      <c r="I15" s="22">
        <f>F15+G15+H15</f>
        <v>332</v>
      </c>
      <c r="J15" s="126"/>
      <c r="K15" s="157"/>
      <c r="L15" s="114"/>
      <c r="M15" s="17"/>
      <c r="N15" s="7"/>
    </row>
    <row r="16" spans="1:14" s="5" customFormat="1" ht="13.5" customHeight="1" thickBot="1">
      <c r="A16" s="21"/>
      <c r="B16" s="21"/>
      <c r="C16" s="148"/>
      <c r="D16" s="8" t="s">
        <v>13</v>
      </c>
      <c r="E16" s="23"/>
      <c r="F16" s="30"/>
      <c r="G16" s="30"/>
      <c r="H16" s="30"/>
      <c r="I16" s="31">
        <f>SUM(I11:I15)</f>
        <v>1052</v>
      </c>
      <c r="J16" s="127"/>
      <c r="K16" s="102"/>
      <c r="L16" s="115"/>
      <c r="M16" s="17"/>
      <c r="N16" s="7"/>
    </row>
    <row r="17" spans="1:11" s="5" customFormat="1" ht="13.5" thickBot="1">
      <c r="A17" s="21"/>
      <c r="B17" s="21"/>
      <c r="C17" s="4"/>
      <c r="D17" s="6"/>
      <c r="E17" s="6"/>
      <c r="F17" s="6"/>
      <c r="G17" s="6"/>
      <c r="H17" s="6"/>
      <c r="I17" s="6"/>
      <c r="J17" s="6"/>
      <c r="K17" s="6"/>
    </row>
    <row r="18" spans="2:12" ht="12.75" customHeight="1">
      <c r="B18" s="85"/>
      <c r="C18" s="147">
        <v>3</v>
      </c>
      <c r="D18" s="27" t="s">
        <v>17</v>
      </c>
      <c r="E18" s="172" t="s">
        <v>18</v>
      </c>
      <c r="F18" s="28">
        <v>21</v>
      </c>
      <c r="G18" s="28"/>
      <c r="H18" s="28"/>
      <c r="I18" s="38">
        <f>F18+G18+H18</f>
        <v>21</v>
      </c>
      <c r="J18" s="153"/>
      <c r="K18" s="158" t="s">
        <v>98</v>
      </c>
      <c r="L18" s="113" t="s">
        <v>175</v>
      </c>
    </row>
    <row r="19" spans="3:12" ht="12.75">
      <c r="C19" s="147"/>
      <c r="D19" s="36" t="s">
        <v>19</v>
      </c>
      <c r="E19" s="173"/>
      <c r="F19" s="22">
        <v>65</v>
      </c>
      <c r="G19" s="22"/>
      <c r="H19" s="22"/>
      <c r="I19" s="22">
        <f>F19+G19+H19</f>
        <v>65</v>
      </c>
      <c r="J19" s="154"/>
      <c r="K19" s="159"/>
      <c r="L19" s="114"/>
    </row>
    <row r="20" spans="3:12" ht="25.5">
      <c r="C20" s="147"/>
      <c r="D20" s="39" t="s">
        <v>144</v>
      </c>
      <c r="E20" s="173"/>
      <c r="F20" s="22">
        <v>102</v>
      </c>
      <c r="G20" s="22">
        <v>307</v>
      </c>
      <c r="H20" s="22"/>
      <c r="I20" s="22">
        <f>F20+G20+H20</f>
        <v>409</v>
      </c>
      <c r="J20" s="154"/>
      <c r="K20" s="159"/>
      <c r="L20" s="114"/>
    </row>
    <row r="21" spans="1:12" ht="12.75">
      <c r="A21" s="85"/>
      <c r="B21" s="85"/>
      <c r="C21" s="147"/>
      <c r="D21" s="40" t="s">
        <v>20</v>
      </c>
      <c r="E21" s="173"/>
      <c r="F21" s="22"/>
      <c r="G21" s="22"/>
      <c r="H21" s="22">
        <v>220</v>
      </c>
      <c r="I21" s="22">
        <f>F21+G21+H21</f>
        <v>220</v>
      </c>
      <c r="J21" s="154"/>
      <c r="K21" s="159"/>
      <c r="L21" s="114"/>
    </row>
    <row r="22" spans="3:12" ht="13.5" customHeight="1" thickBot="1">
      <c r="C22" s="147"/>
      <c r="D22" s="8" t="s">
        <v>13</v>
      </c>
      <c r="E22" s="23"/>
      <c r="F22" s="31"/>
      <c r="G22" s="31"/>
      <c r="H22" s="31"/>
      <c r="I22" s="31">
        <f>SUM(I18:I21)</f>
        <v>715</v>
      </c>
      <c r="J22" s="155"/>
      <c r="K22" s="31"/>
      <c r="L22" s="115"/>
    </row>
    <row r="23" spans="2:12" s="20" customFormat="1" ht="13.5" thickBot="1">
      <c r="B23" s="21"/>
      <c r="C23" s="7"/>
      <c r="E23" s="11"/>
      <c r="K23" s="7"/>
      <c r="L23" s="99"/>
    </row>
    <row r="24" spans="3:12" ht="15.75" customHeight="1">
      <c r="C24" s="147">
        <v>4</v>
      </c>
      <c r="D24" s="41" t="s">
        <v>145</v>
      </c>
      <c r="E24" s="158" t="s">
        <v>22</v>
      </c>
      <c r="F24" s="28"/>
      <c r="G24" s="28"/>
      <c r="H24" s="167">
        <v>250</v>
      </c>
      <c r="I24" s="167">
        <f>F25+G25+250</f>
        <v>328</v>
      </c>
      <c r="J24" s="142"/>
      <c r="K24" s="158" t="s">
        <v>98</v>
      </c>
      <c r="L24" s="149" t="s">
        <v>176</v>
      </c>
    </row>
    <row r="25" spans="1:12" ht="12" customHeight="1">
      <c r="A25" s="112">
        <v>22</v>
      </c>
      <c r="C25" s="147"/>
      <c r="D25" s="36" t="s">
        <v>23</v>
      </c>
      <c r="E25" s="159"/>
      <c r="F25" s="22">
        <v>22</v>
      </c>
      <c r="G25" s="22">
        <v>56</v>
      </c>
      <c r="H25" s="168"/>
      <c r="I25" s="168"/>
      <c r="J25" s="143"/>
      <c r="K25" s="126"/>
      <c r="L25" s="150"/>
    </row>
    <row r="26" spans="1:12" ht="14.25" customHeight="1">
      <c r="A26" s="112"/>
      <c r="C26" s="147"/>
      <c r="D26" s="36" t="s">
        <v>24</v>
      </c>
      <c r="E26" s="159"/>
      <c r="F26" s="22">
        <v>134</v>
      </c>
      <c r="G26" s="22">
        <v>263</v>
      </c>
      <c r="H26" s="22"/>
      <c r="I26" s="22">
        <f>F26+G26</f>
        <v>397</v>
      </c>
      <c r="J26" s="143"/>
      <c r="K26" s="126"/>
      <c r="L26" s="150"/>
    </row>
    <row r="27" spans="1:12" ht="26.25" customHeight="1" thickBot="1">
      <c r="A27" s="112"/>
      <c r="C27" s="147"/>
      <c r="D27" s="8" t="s">
        <v>13</v>
      </c>
      <c r="E27" s="171"/>
      <c r="F27" s="31"/>
      <c r="G27" s="31"/>
      <c r="H27" s="31"/>
      <c r="I27" s="46">
        <f>SUM(I24:I26)</f>
        <v>725</v>
      </c>
      <c r="J27" s="144"/>
      <c r="K27" s="31"/>
      <c r="L27" s="151"/>
    </row>
    <row r="28" spans="1:11" ht="13.5" thickBot="1">
      <c r="A28" s="85"/>
      <c r="B28" s="85"/>
      <c r="D28" s="19"/>
      <c r="E28" s="42"/>
      <c r="F28" s="7"/>
      <c r="G28" s="7"/>
      <c r="H28" s="7"/>
      <c r="I28" s="7"/>
      <c r="J28" s="11"/>
      <c r="K28" s="7"/>
    </row>
    <row r="29" spans="3:12" ht="12.75" customHeight="1">
      <c r="C29" s="147">
        <v>5</v>
      </c>
      <c r="D29" s="27" t="s">
        <v>146</v>
      </c>
      <c r="E29" s="158" t="s">
        <v>25</v>
      </c>
      <c r="F29" s="28"/>
      <c r="G29" s="28">
        <v>255</v>
      </c>
      <c r="H29" s="28">
        <v>180</v>
      </c>
      <c r="I29" s="28">
        <f>F29+G29+H29</f>
        <v>435</v>
      </c>
      <c r="J29" s="125" t="s">
        <v>157</v>
      </c>
      <c r="K29" s="158" t="s">
        <v>102</v>
      </c>
      <c r="L29" s="113" t="s">
        <v>175</v>
      </c>
    </row>
    <row r="30" spans="1:12" ht="12.75">
      <c r="A30" s="85"/>
      <c r="B30" s="85"/>
      <c r="C30" s="147"/>
      <c r="D30" s="36" t="s">
        <v>26</v>
      </c>
      <c r="E30" s="159"/>
      <c r="F30" s="22">
        <v>88</v>
      </c>
      <c r="G30" s="22"/>
      <c r="H30" s="22"/>
      <c r="I30" s="22">
        <f aca="true" t="shared" si="0" ref="I30:I36">F30+G30+H30</f>
        <v>88</v>
      </c>
      <c r="J30" s="126"/>
      <c r="K30" s="159"/>
      <c r="L30" s="114"/>
    </row>
    <row r="31" spans="1:12" ht="12.75">
      <c r="A31" s="85"/>
      <c r="B31" s="85"/>
      <c r="C31" s="147"/>
      <c r="D31" s="36" t="s">
        <v>27</v>
      </c>
      <c r="E31" s="159"/>
      <c r="F31" s="22">
        <v>19</v>
      </c>
      <c r="G31" s="22"/>
      <c r="H31" s="22"/>
      <c r="I31" s="22">
        <f t="shared" si="0"/>
        <v>19</v>
      </c>
      <c r="J31" s="126"/>
      <c r="K31" s="159"/>
      <c r="L31" s="114"/>
    </row>
    <row r="32" spans="3:12" ht="12.75">
      <c r="C32" s="147"/>
      <c r="D32" s="36" t="s">
        <v>28</v>
      </c>
      <c r="E32" s="159"/>
      <c r="F32" s="22"/>
      <c r="G32" s="22">
        <v>28</v>
      </c>
      <c r="H32" s="22"/>
      <c r="I32" s="22">
        <f t="shared" si="0"/>
        <v>28</v>
      </c>
      <c r="J32" s="126"/>
      <c r="K32" s="159"/>
      <c r="L32" s="114"/>
    </row>
    <row r="33" spans="3:12" ht="12.75">
      <c r="C33" s="147"/>
      <c r="D33" s="34" t="s">
        <v>21</v>
      </c>
      <c r="E33" s="159"/>
      <c r="F33" s="22">
        <v>26</v>
      </c>
      <c r="G33" s="22">
        <v>33</v>
      </c>
      <c r="H33" s="22">
        <v>26</v>
      </c>
      <c r="I33" s="22">
        <f t="shared" si="0"/>
        <v>85</v>
      </c>
      <c r="J33" s="126"/>
      <c r="K33" s="159"/>
      <c r="L33" s="114"/>
    </row>
    <row r="34" spans="3:12" ht="12.75">
      <c r="C34" s="147"/>
      <c r="D34" s="36" t="s">
        <v>100</v>
      </c>
      <c r="E34" s="159"/>
      <c r="F34" s="22">
        <v>162</v>
      </c>
      <c r="G34" s="22"/>
      <c r="H34" s="22"/>
      <c r="I34" s="22">
        <f t="shared" si="0"/>
        <v>162</v>
      </c>
      <c r="J34" s="126"/>
      <c r="K34" s="159"/>
      <c r="L34" s="114"/>
    </row>
    <row r="35" spans="3:12" ht="12.75">
      <c r="C35" s="147"/>
      <c r="D35" s="36" t="s">
        <v>101</v>
      </c>
      <c r="E35" s="159"/>
      <c r="F35" s="35">
        <v>13</v>
      </c>
      <c r="G35" s="35"/>
      <c r="H35" s="35"/>
      <c r="I35" s="22">
        <f t="shared" si="0"/>
        <v>13</v>
      </c>
      <c r="J35" s="126"/>
      <c r="K35" s="159"/>
      <c r="L35" s="114"/>
    </row>
    <row r="36" spans="3:12" ht="12.75">
      <c r="C36" s="147"/>
      <c r="D36" s="34" t="s">
        <v>14</v>
      </c>
      <c r="E36" s="159"/>
      <c r="F36" s="22"/>
      <c r="G36" s="22">
        <v>12</v>
      </c>
      <c r="H36" s="22"/>
      <c r="I36" s="22">
        <f t="shared" si="0"/>
        <v>12</v>
      </c>
      <c r="J36" s="126"/>
      <c r="K36" s="159"/>
      <c r="L36" s="114"/>
    </row>
    <row r="37" spans="3:12" ht="13.5" thickBot="1">
      <c r="C37" s="147"/>
      <c r="D37" s="8" t="s">
        <v>13</v>
      </c>
      <c r="E37" s="23"/>
      <c r="F37" s="31"/>
      <c r="G37" s="31"/>
      <c r="H37" s="31"/>
      <c r="I37" s="31">
        <f>SUM(I29:I36)</f>
        <v>842</v>
      </c>
      <c r="J37" s="127"/>
      <c r="K37" s="31"/>
      <c r="L37" s="115"/>
    </row>
    <row r="38" spans="4:11" ht="13.5" thickBot="1">
      <c r="D38" s="19"/>
      <c r="E38" s="11"/>
      <c r="F38" s="7"/>
      <c r="G38" s="7"/>
      <c r="H38" s="7"/>
      <c r="I38" s="7"/>
      <c r="J38" s="1"/>
      <c r="K38" s="7"/>
    </row>
    <row r="39" spans="3:12" ht="12.75">
      <c r="C39" s="147">
        <v>6</v>
      </c>
      <c r="D39" s="27" t="s">
        <v>31</v>
      </c>
      <c r="E39" s="158" t="s">
        <v>32</v>
      </c>
      <c r="F39" s="28">
        <v>104</v>
      </c>
      <c r="G39" s="28"/>
      <c r="H39" s="28"/>
      <c r="I39" s="28">
        <f>F39+G39+H39</f>
        <v>104</v>
      </c>
      <c r="J39" s="125" t="s">
        <v>135</v>
      </c>
      <c r="K39" s="158" t="s">
        <v>141</v>
      </c>
      <c r="L39" s="113" t="s">
        <v>175</v>
      </c>
    </row>
    <row r="40" spans="1:12" ht="12.75">
      <c r="A40" s="85"/>
      <c r="B40" s="85"/>
      <c r="C40" s="147"/>
      <c r="D40" s="36" t="s">
        <v>147</v>
      </c>
      <c r="E40" s="159"/>
      <c r="F40" s="22">
        <v>88</v>
      </c>
      <c r="G40" s="22">
        <v>504</v>
      </c>
      <c r="H40" s="22"/>
      <c r="I40" s="22">
        <f>F40+G40+H40</f>
        <v>592</v>
      </c>
      <c r="J40" s="126"/>
      <c r="K40" s="159"/>
      <c r="L40" s="114"/>
    </row>
    <row r="41" spans="1:12" ht="12.75">
      <c r="A41" s="85"/>
      <c r="B41" s="85"/>
      <c r="C41" s="147"/>
      <c r="D41" s="43" t="s">
        <v>33</v>
      </c>
      <c r="E41" s="159"/>
      <c r="F41" s="22"/>
      <c r="G41" s="22"/>
      <c r="H41" s="50">
        <v>150</v>
      </c>
      <c r="I41" s="50">
        <f>F41+G41+H41</f>
        <v>150</v>
      </c>
      <c r="J41" s="126"/>
      <c r="K41" s="159"/>
      <c r="L41" s="114"/>
    </row>
    <row r="42" spans="3:12" ht="13.5" thickBot="1">
      <c r="C42" s="147"/>
      <c r="D42" s="8" t="s">
        <v>13</v>
      </c>
      <c r="E42" s="23"/>
      <c r="F42" s="31"/>
      <c r="G42" s="31"/>
      <c r="H42" s="31"/>
      <c r="I42" s="31">
        <f>SUM(I39:I41)</f>
        <v>846</v>
      </c>
      <c r="J42" s="127"/>
      <c r="K42" s="31"/>
      <c r="L42" s="115"/>
    </row>
    <row r="43" spans="4:11" ht="13.5" thickBot="1">
      <c r="D43" s="19"/>
      <c r="E43" s="11"/>
      <c r="F43" s="7"/>
      <c r="G43" s="7"/>
      <c r="H43" s="7"/>
      <c r="I43" s="7"/>
      <c r="J43" s="1"/>
      <c r="K43" s="7"/>
    </row>
    <row r="44" spans="4:12" ht="12.75">
      <c r="D44" s="119" t="s">
        <v>0</v>
      </c>
      <c r="E44" s="121" t="s">
        <v>1</v>
      </c>
      <c r="F44" s="121" t="s">
        <v>2</v>
      </c>
      <c r="G44" s="121"/>
      <c r="H44" s="121"/>
      <c r="I44" s="121"/>
      <c r="J44" s="169" t="s">
        <v>3</v>
      </c>
      <c r="K44" s="170"/>
      <c r="L44" s="116" t="s">
        <v>174</v>
      </c>
    </row>
    <row r="45" spans="1:12" s="20" customFormat="1" ht="13.5" thickBot="1">
      <c r="A45" s="21"/>
      <c r="B45" s="21"/>
      <c r="C45" s="7"/>
      <c r="D45" s="120"/>
      <c r="E45" s="122"/>
      <c r="F45" s="26" t="s">
        <v>4</v>
      </c>
      <c r="G45" s="26" t="s">
        <v>5</v>
      </c>
      <c r="H45" s="26" t="s">
        <v>6</v>
      </c>
      <c r="I45" s="26" t="s">
        <v>7</v>
      </c>
      <c r="J45" s="26" t="s">
        <v>97</v>
      </c>
      <c r="K45" s="26" t="s">
        <v>8</v>
      </c>
      <c r="L45" s="117"/>
    </row>
    <row r="46" spans="1:12" s="91" customFormat="1" ht="13.5" thickBot="1">
      <c r="A46" s="21"/>
      <c r="B46" s="21"/>
      <c r="C46" s="48"/>
      <c r="D46" s="6"/>
      <c r="E46" s="6"/>
      <c r="F46" s="6"/>
      <c r="G46" s="6"/>
      <c r="H46" s="6"/>
      <c r="I46" s="6"/>
      <c r="J46" s="6"/>
      <c r="K46" s="6"/>
      <c r="L46" s="5"/>
    </row>
    <row r="47" spans="3:12" ht="12.75" customHeight="1">
      <c r="C47" s="147">
        <v>7</v>
      </c>
      <c r="D47" s="27" t="s">
        <v>34</v>
      </c>
      <c r="E47" s="125" t="s">
        <v>35</v>
      </c>
      <c r="F47" s="28">
        <v>108</v>
      </c>
      <c r="G47" s="28"/>
      <c r="H47" s="28"/>
      <c r="I47" s="28">
        <f>F47+G47+H47</f>
        <v>108</v>
      </c>
      <c r="J47" s="125" t="s">
        <v>158</v>
      </c>
      <c r="K47" s="125" t="s">
        <v>141</v>
      </c>
      <c r="L47" s="113" t="s">
        <v>175</v>
      </c>
    </row>
    <row r="48" spans="3:12" ht="12.75">
      <c r="C48" s="147"/>
      <c r="D48" s="44" t="s">
        <v>36</v>
      </c>
      <c r="E48" s="143"/>
      <c r="F48" s="22">
        <v>120</v>
      </c>
      <c r="G48" s="22"/>
      <c r="H48" s="22"/>
      <c r="I48" s="22">
        <f>F48+G48+H48</f>
        <v>120</v>
      </c>
      <c r="J48" s="126"/>
      <c r="K48" s="126"/>
      <c r="L48" s="114"/>
    </row>
    <row r="49" spans="3:12" ht="12.75">
      <c r="C49" s="147"/>
      <c r="D49" s="44" t="s">
        <v>148</v>
      </c>
      <c r="E49" s="143"/>
      <c r="F49" s="22"/>
      <c r="G49" s="22">
        <v>283</v>
      </c>
      <c r="H49" s="22"/>
      <c r="I49" s="22">
        <f>F49+G49+H49</f>
        <v>283</v>
      </c>
      <c r="J49" s="126"/>
      <c r="K49" s="126"/>
      <c r="L49" s="114"/>
    </row>
    <row r="50" spans="3:12" ht="12.75">
      <c r="C50" s="147"/>
      <c r="D50" s="43" t="s">
        <v>33</v>
      </c>
      <c r="E50" s="143"/>
      <c r="F50" s="22"/>
      <c r="G50" s="22"/>
      <c r="H50" s="50">
        <v>404</v>
      </c>
      <c r="I50" s="50">
        <f>F50+G50+H50</f>
        <v>404</v>
      </c>
      <c r="J50" s="126"/>
      <c r="K50" s="126"/>
      <c r="L50" s="114"/>
    </row>
    <row r="51" spans="3:12" ht="14.25" customHeight="1" thickBot="1">
      <c r="C51" s="147"/>
      <c r="D51" s="8" t="s">
        <v>13</v>
      </c>
      <c r="E51" s="144"/>
      <c r="F51" s="30"/>
      <c r="G51" s="30"/>
      <c r="H51" s="30"/>
      <c r="I51" s="31">
        <f>SUM(I47:I50)</f>
        <v>915</v>
      </c>
      <c r="J51" s="127"/>
      <c r="K51" s="96"/>
      <c r="L51" s="115"/>
    </row>
    <row r="52" spans="4:11" ht="14.25" customHeight="1" thickBot="1">
      <c r="D52" s="19"/>
      <c r="E52" s="11"/>
      <c r="F52" s="20"/>
      <c r="G52" s="20"/>
      <c r="H52" s="20"/>
      <c r="I52" s="7"/>
      <c r="J52" s="1"/>
      <c r="K52" s="3"/>
    </row>
    <row r="53" spans="3:12" ht="14.25" customHeight="1">
      <c r="C53" s="147">
        <v>8</v>
      </c>
      <c r="D53" s="27" t="s">
        <v>37</v>
      </c>
      <c r="E53" s="142" t="s">
        <v>38</v>
      </c>
      <c r="F53" s="28">
        <v>21</v>
      </c>
      <c r="G53" s="28">
        <v>19</v>
      </c>
      <c r="H53" s="28"/>
      <c r="I53" s="28">
        <f>F53+G53+H53</f>
        <v>40</v>
      </c>
      <c r="J53" s="164"/>
      <c r="K53" s="152" t="s">
        <v>149</v>
      </c>
      <c r="L53" s="113" t="s">
        <v>176</v>
      </c>
    </row>
    <row r="54" spans="3:12" ht="14.25" customHeight="1">
      <c r="C54" s="147"/>
      <c r="D54" s="36" t="s">
        <v>39</v>
      </c>
      <c r="E54" s="143"/>
      <c r="F54" s="22">
        <v>19</v>
      </c>
      <c r="G54" s="22">
        <v>65</v>
      </c>
      <c r="H54" s="22"/>
      <c r="I54" s="22">
        <f>F54+G54+H54</f>
        <v>84</v>
      </c>
      <c r="J54" s="165"/>
      <c r="K54" s="126"/>
      <c r="L54" s="114"/>
    </row>
    <row r="55" spans="3:12" ht="29.25" customHeight="1">
      <c r="C55" s="147"/>
      <c r="D55" s="39" t="s">
        <v>150</v>
      </c>
      <c r="E55" s="143"/>
      <c r="F55" s="22"/>
      <c r="G55" s="22"/>
      <c r="H55" s="22">
        <v>70</v>
      </c>
      <c r="I55" s="22">
        <f>F55+G55+H55</f>
        <v>70</v>
      </c>
      <c r="J55" s="165"/>
      <c r="K55" s="126"/>
      <c r="L55" s="114"/>
    </row>
    <row r="56" spans="3:12" ht="26.25" customHeight="1" thickBot="1">
      <c r="C56" s="147"/>
      <c r="D56" s="8" t="s">
        <v>13</v>
      </c>
      <c r="E56" s="144"/>
      <c r="F56" s="30"/>
      <c r="G56" s="30"/>
      <c r="H56" s="45"/>
      <c r="I56" s="46">
        <f>SUM(I53:I55)</f>
        <v>194</v>
      </c>
      <c r="J56" s="166"/>
      <c r="K56" s="127"/>
      <c r="L56" s="115"/>
    </row>
    <row r="57" spans="4:11" ht="13.5" thickBot="1">
      <c r="D57" s="19"/>
      <c r="E57" s="11"/>
      <c r="F57" s="7"/>
      <c r="G57" s="7"/>
      <c r="H57" s="7"/>
      <c r="I57" s="7"/>
      <c r="J57" s="17"/>
      <c r="K57" s="7"/>
    </row>
    <row r="58" spans="3:12" ht="12.75">
      <c r="C58" s="147">
        <v>9</v>
      </c>
      <c r="D58" s="27" t="s">
        <v>40</v>
      </c>
      <c r="E58" s="125" t="s">
        <v>41</v>
      </c>
      <c r="F58" s="28">
        <v>79</v>
      </c>
      <c r="G58" s="28"/>
      <c r="H58" s="28"/>
      <c r="I58" s="28">
        <f>F58+G58+H58</f>
        <v>79</v>
      </c>
      <c r="J58" s="139"/>
      <c r="K58" s="125" t="s">
        <v>99</v>
      </c>
      <c r="L58" s="149" t="s">
        <v>175</v>
      </c>
    </row>
    <row r="59" spans="3:12" ht="12.75">
      <c r="C59" s="147"/>
      <c r="D59" s="36" t="s">
        <v>42</v>
      </c>
      <c r="E59" s="126"/>
      <c r="F59" s="22">
        <v>83</v>
      </c>
      <c r="G59" s="22"/>
      <c r="H59" s="22"/>
      <c r="I59" s="22">
        <f>F59+G59+H59</f>
        <v>83</v>
      </c>
      <c r="J59" s="140"/>
      <c r="K59" s="143"/>
      <c r="L59" s="150"/>
    </row>
    <row r="60" spans="3:12" ht="12.75">
      <c r="C60" s="147"/>
      <c r="D60" s="36" t="s">
        <v>43</v>
      </c>
      <c r="E60" s="126"/>
      <c r="F60" s="22"/>
      <c r="G60" s="22">
        <v>380</v>
      </c>
      <c r="H60" s="22"/>
      <c r="I60" s="22">
        <f>F60+G60+H60</f>
        <v>380</v>
      </c>
      <c r="J60" s="140"/>
      <c r="K60" s="143"/>
      <c r="L60" s="150"/>
    </row>
    <row r="61" spans="3:12" ht="25.5">
      <c r="C61" s="147"/>
      <c r="D61" s="47" t="s">
        <v>151</v>
      </c>
      <c r="E61" s="126"/>
      <c r="F61" s="22"/>
      <c r="G61" s="22"/>
      <c r="H61" s="22">
        <v>264</v>
      </c>
      <c r="I61" s="22">
        <f>F61+G61+H61</f>
        <v>264</v>
      </c>
      <c r="J61" s="140"/>
      <c r="K61" s="143"/>
      <c r="L61" s="150"/>
    </row>
    <row r="62" spans="3:12" ht="13.5" thickBot="1">
      <c r="C62" s="147"/>
      <c r="D62" s="8" t="s">
        <v>13</v>
      </c>
      <c r="E62" s="23"/>
      <c r="F62" s="31"/>
      <c r="G62" s="31"/>
      <c r="H62" s="31"/>
      <c r="I62" s="31">
        <f>SUM(I58:I61)</f>
        <v>806</v>
      </c>
      <c r="J62" s="141"/>
      <c r="K62" s="31"/>
      <c r="L62" s="151"/>
    </row>
    <row r="63" ht="13.5" thickBot="1"/>
    <row r="64" spans="3:12" ht="12.75">
      <c r="C64" s="147">
        <v>10</v>
      </c>
      <c r="D64" s="27" t="s">
        <v>152</v>
      </c>
      <c r="E64" s="125" t="s">
        <v>44</v>
      </c>
      <c r="F64" s="28">
        <v>39</v>
      </c>
      <c r="G64" s="28">
        <v>73</v>
      </c>
      <c r="H64" s="28">
        <v>97</v>
      </c>
      <c r="I64" s="28">
        <f>F64+G64+H64</f>
        <v>209</v>
      </c>
      <c r="J64" s="142"/>
      <c r="K64" s="125" t="s">
        <v>98</v>
      </c>
      <c r="L64" s="113" t="s">
        <v>176</v>
      </c>
    </row>
    <row r="65" spans="3:12" ht="12.75">
      <c r="C65" s="147"/>
      <c r="D65" s="36" t="s">
        <v>45</v>
      </c>
      <c r="E65" s="126"/>
      <c r="F65" s="22">
        <v>37</v>
      </c>
      <c r="G65" s="22"/>
      <c r="H65" s="22"/>
      <c r="I65" s="22">
        <f aca="true" t="shared" si="1" ref="I65:I70">F65+G65+H65</f>
        <v>37</v>
      </c>
      <c r="J65" s="143"/>
      <c r="K65" s="126"/>
      <c r="L65" s="114"/>
    </row>
    <row r="66" spans="1:12" ht="12.75">
      <c r="A66" s="112">
        <v>23</v>
      </c>
      <c r="C66" s="147"/>
      <c r="D66" s="36" t="s">
        <v>46</v>
      </c>
      <c r="E66" s="126"/>
      <c r="F66" s="22"/>
      <c r="G66" s="22">
        <v>72</v>
      </c>
      <c r="H66" s="22"/>
      <c r="I66" s="22">
        <f t="shared" si="1"/>
        <v>72</v>
      </c>
      <c r="J66" s="143"/>
      <c r="K66" s="126"/>
      <c r="L66" s="114"/>
    </row>
    <row r="67" spans="1:12" ht="12.75">
      <c r="A67" s="112"/>
      <c r="C67" s="147"/>
      <c r="D67" s="36" t="s">
        <v>47</v>
      </c>
      <c r="E67" s="126"/>
      <c r="F67" s="22">
        <v>24</v>
      </c>
      <c r="G67" s="22">
        <v>36</v>
      </c>
      <c r="H67" s="22"/>
      <c r="I67" s="22">
        <f t="shared" si="1"/>
        <v>60</v>
      </c>
      <c r="J67" s="143"/>
      <c r="K67" s="126"/>
      <c r="L67" s="114"/>
    </row>
    <row r="68" spans="1:12" ht="12.75">
      <c r="A68" s="112"/>
      <c r="C68" s="147"/>
      <c r="D68" s="43" t="s">
        <v>48</v>
      </c>
      <c r="E68" s="126"/>
      <c r="F68" s="22"/>
      <c r="G68" s="22"/>
      <c r="H68" s="22">
        <v>15</v>
      </c>
      <c r="I68" s="22">
        <f t="shared" si="1"/>
        <v>15</v>
      </c>
      <c r="J68" s="143"/>
      <c r="K68" s="126"/>
      <c r="L68" s="114"/>
    </row>
    <row r="69" spans="3:12" ht="12.75">
      <c r="C69" s="147"/>
      <c r="D69" s="36" t="s">
        <v>49</v>
      </c>
      <c r="E69" s="126"/>
      <c r="F69" s="22">
        <v>19</v>
      </c>
      <c r="G69" s="22"/>
      <c r="H69" s="22"/>
      <c r="I69" s="22">
        <f t="shared" si="1"/>
        <v>19</v>
      </c>
      <c r="J69" s="143"/>
      <c r="K69" s="126"/>
      <c r="L69" s="114"/>
    </row>
    <row r="70" spans="3:12" ht="12.75">
      <c r="C70" s="147"/>
      <c r="D70" s="36" t="s">
        <v>50</v>
      </c>
      <c r="E70" s="126"/>
      <c r="F70" s="22"/>
      <c r="G70" s="22">
        <v>37</v>
      </c>
      <c r="H70" s="22">
        <v>24</v>
      </c>
      <c r="I70" s="22">
        <f t="shared" si="1"/>
        <v>61</v>
      </c>
      <c r="J70" s="143"/>
      <c r="K70" s="126"/>
      <c r="L70" s="114"/>
    </row>
    <row r="71" spans="3:12" ht="13.5" thickBot="1">
      <c r="C71" s="147"/>
      <c r="D71" s="8" t="s">
        <v>13</v>
      </c>
      <c r="E71" s="23"/>
      <c r="F71" s="31"/>
      <c r="G71" s="31"/>
      <c r="H71" s="31"/>
      <c r="I71" s="31">
        <f>SUM(I64:I70)</f>
        <v>473</v>
      </c>
      <c r="J71" s="144"/>
      <c r="K71" s="102"/>
      <c r="L71" s="115"/>
    </row>
    <row r="72" spans="1:12" s="20" customFormat="1" ht="13.5" thickBot="1">
      <c r="A72" s="21"/>
      <c r="B72" s="21"/>
      <c r="C72" s="7"/>
      <c r="E72" s="11"/>
      <c r="K72" s="7"/>
      <c r="L72" s="99"/>
    </row>
    <row r="73" spans="3:12" ht="12.75">
      <c r="C73" s="147">
        <v>11</v>
      </c>
      <c r="D73" s="27" t="s">
        <v>51</v>
      </c>
      <c r="E73" s="162" t="s">
        <v>52</v>
      </c>
      <c r="F73" s="28">
        <v>35</v>
      </c>
      <c r="G73" s="28"/>
      <c r="H73" s="28"/>
      <c r="I73" s="28">
        <f>F73+G73+H73</f>
        <v>35</v>
      </c>
      <c r="J73" s="142"/>
      <c r="K73" s="158" t="s">
        <v>98</v>
      </c>
      <c r="L73" s="113" t="s">
        <v>176</v>
      </c>
    </row>
    <row r="74" spans="3:12" ht="12.75">
      <c r="C74" s="147"/>
      <c r="D74" s="36" t="s">
        <v>53</v>
      </c>
      <c r="E74" s="163"/>
      <c r="F74" s="22">
        <v>34</v>
      </c>
      <c r="G74" s="22"/>
      <c r="H74" s="22"/>
      <c r="I74" s="22">
        <f>F74+G74+H74</f>
        <v>34</v>
      </c>
      <c r="J74" s="143"/>
      <c r="K74" s="163"/>
      <c r="L74" s="114"/>
    </row>
    <row r="75" spans="3:12" ht="12.75">
      <c r="C75" s="147"/>
      <c r="D75" s="36" t="s">
        <v>54</v>
      </c>
      <c r="E75" s="163"/>
      <c r="F75" s="22">
        <v>20</v>
      </c>
      <c r="G75" s="22"/>
      <c r="H75" s="22"/>
      <c r="I75" s="22">
        <f>F75+G75+H75</f>
        <v>20</v>
      </c>
      <c r="J75" s="143"/>
      <c r="K75" s="163"/>
      <c r="L75" s="114"/>
    </row>
    <row r="76" spans="3:12" ht="12.75">
      <c r="C76" s="147"/>
      <c r="D76" s="36" t="s">
        <v>153</v>
      </c>
      <c r="E76" s="126"/>
      <c r="F76" s="22"/>
      <c r="G76" s="22">
        <v>200</v>
      </c>
      <c r="H76" s="22">
        <v>146</v>
      </c>
      <c r="I76" s="22">
        <f>F76+G76+H76</f>
        <v>346</v>
      </c>
      <c r="J76" s="143"/>
      <c r="K76" s="126"/>
      <c r="L76" s="114"/>
    </row>
    <row r="77" spans="3:12" ht="13.5" thickBot="1">
      <c r="C77" s="147"/>
      <c r="D77" s="8" t="s">
        <v>13</v>
      </c>
      <c r="E77" s="23"/>
      <c r="F77" s="46"/>
      <c r="G77" s="46"/>
      <c r="H77" s="46"/>
      <c r="I77" s="46">
        <f>SUM(I73:I76)</f>
        <v>435</v>
      </c>
      <c r="J77" s="144"/>
      <c r="K77" s="102"/>
      <c r="L77" s="115"/>
    </row>
    <row r="78" spans="4:11" ht="13.5" thickBot="1">
      <c r="D78" s="19"/>
      <c r="E78" s="11"/>
      <c r="F78" s="48"/>
      <c r="G78" s="48"/>
      <c r="H78" s="48"/>
      <c r="I78" s="48"/>
      <c r="J78" s="11"/>
      <c r="K78" s="32"/>
    </row>
    <row r="79" spans="3:12" ht="12.75">
      <c r="C79" s="147">
        <v>12</v>
      </c>
      <c r="D79" s="49" t="s">
        <v>55</v>
      </c>
      <c r="E79" s="125" t="s">
        <v>56</v>
      </c>
      <c r="F79" s="28">
        <v>35</v>
      </c>
      <c r="G79" s="28"/>
      <c r="H79" s="28"/>
      <c r="I79" s="28">
        <f aca="true" t="shared" si="2" ref="I79:I84">F79+G79+H79</f>
        <v>35</v>
      </c>
      <c r="J79" s="152"/>
      <c r="K79" s="125" t="s">
        <v>98</v>
      </c>
      <c r="L79" s="113" t="s">
        <v>176</v>
      </c>
    </row>
    <row r="80" spans="3:12" ht="12.75">
      <c r="C80" s="147"/>
      <c r="D80" s="39" t="s">
        <v>154</v>
      </c>
      <c r="E80" s="126"/>
      <c r="F80" s="22"/>
      <c r="G80" s="22">
        <v>56</v>
      </c>
      <c r="H80" s="22">
        <v>33</v>
      </c>
      <c r="I80" s="22">
        <f t="shared" si="2"/>
        <v>89</v>
      </c>
      <c r="J80" s="126"/>
      <c r="K80" s="126"/>
      <c r="L80" s="114"/>
    </row>
    <row r="81" spans="3:12" ht="12.75">
      <c r="C81" s="147"/>
      <c r="D81" s="39" t="s">
        <v>57</v>
      </c>
      <c r="E81" s="126"/>
      <c r="F81" s="22">
        <v>24</v>
      </c>
      <c r="G81" s="22"/>
      <c r="H81" s="22"/>
      <c r="I81" s="22">
        <f t="shared" si="2"/>
        <v>24</v>
      </c>
      <c r="J81" s="126"/>
      <c r="K81" s="126"/>
      <c r="L81" s="114"/>
    </row>
    <row r="82" spans="3:12" ht="25.5">
      <c r="C82" s="147"/>
      <c r="D82" s="39" t="s">
        <v>58</v>
      </c>
      <c r="E82" s="126"/>
      <c r="F82" s="22"/>
      <c r="G82" s="22">
        <v>45</v>
      </c>
      <c r="H82" s="22">
        <v>17</v>
      </c>
      <c r="I82" s="22">
        <f t="shared" si="2"/>
        <v>62</v>
      </c>
      <c r="J82" s="126"/>
      <c r="K82" s="126"/>
      <c r="L82" s="114"/>
    </row>
    <row r="83" spans="3:12" ht="12.75">
      <c r="C83" s="147"/>
      <c r="D83" s="39" t="s">
        <v>59</v>
      </c>
      <c r="E83" s="126"/>
      <c r="F83" s="22">
        <v>30</v>
      </c>
      <c r="G83" s="22">
        <v>43</v>
      </c>
      <c r="H83" s="22"/>
      <c r="I83" s="22">
        <f t="shared" si="2"/>
        <v>73</v>
      </c>
      <c r="J83" s="126"/>
      <c r="K83" s="126"/>
      <c r="L83" s="114"/>
    </row>
    <row r="84" spans="3:12" ht="25.5">
      <c r="C84" s="147"/>
      <c r="D84" s="43" t="s">
        <v>60</v>
      </c>
      <c r="E84" s="126"/>
      <c r="F84" s="22"/>
      <c r="G84" s="22"/>
      <c r="H84" s="22">
        <v>31</v>
      </c>
      <c r="I84" s="22">
        <f t="shared" si="2"/>
        <v>31</v>
      </c>
      <c r="J84" s="126"/>
      <c r="K84" s="126"/>
      <c r="L84" s="114"/>
    </row>
    <row r="85" spans="1:12" s="20" customFormat="1" ht="13.5" thickBot="1">
      <c r="A85" s="21"/>
      <c r="B85" s="21"/>
      <c r="C85" s="147"/>
      <c r="D85" s="8" t="s">
        <v>13</v>
      </c>
      <c r="E85" s="127"/>
      <c r="F85" s="30"/>
      <c r="G85" s="30"/>
      <c r="H85" s="30"/>
      <c r="I85" s="31">
        <f>SUM(I79:I84)</f>
        <v>314</v>
      </c>
      <c r="J85" s="127"/>
      <c r="K85" s="102"/>
      <c r="L85" s="115"/>
    </row>
    <row r="86" spans="1:12" s="20" customFormat="1" ht="12.75">
      <c r="A86" s="21"/>
      <c r="B86" s="21"/>
      <c r="C86" s="7"/>
      <c r="E86" s="11"/>
      <c r="K86" s="7"/>
      <c r="L86" s="99"/>
    </row>
    <row r="89" ht="12.75">
      <c r="I89" s="21">
        <f>I9+I16+I22+I27+I37+I42+I51+I56+I62+I71+I77+I85</f>
        <v>7683</v>
      </c>
    </row>
  </sheetData>
  <sheetProtection/>
  <mergeCells count="76">
    <mergeCell ref="D44:D45"/>
    <mergeCell ref="E44:E45"/>
    <mergeCell ref="F44:I44"/>
    <mergeCell ref="J44:K44"/>
    <mergeCell ref="E5:E8"/>
    <mergeCell ref="D2:D3"/>
    <mergeCell ref="E24:E27"/>
    <mergeCell ref="H24:H25"/>
    <mergeCell ref="J11:J16"/>
    <mergeCell ref="E18:E21"/>
    <mergeCell ref="J2:K2"/>
    <mergeCell ref="F2:I2"/>
    <mergeCell ref="E2:E3"/>
    <mergeCell ref="E64:E70"/>
    <mergeCell ref="K53:K56"/>
    <mergeCell ref="J47:J51"/>
    <mergeCell ref="J53:J56"/>
    <mergeCell ref="I24:I25"/>
    <mergeCell ref="E11:E15"/>
    <mergeCell ref="E79:E85"/>
    <mergeCell ref="J58:J62"/>
    <mergeCell ref="K58:K61"/>
    <mergeCell ref="J39:J42"/>
    <mergeCell ref="E73:E76"/>
    <mergeCell ref="K73:K76"/>
    <mergeCell ref="E39:E41"/>
    <mergeCell ref="E53:E56"/>
    <mergeCell ref="N5:N8"/>
    <mergeCell ref="J5:J9"/>
    <mergeCell ref="K5:K8"/>
    <mergeCell ref="K18:K21"/>
    <mergeCell ref="M5:M9"/>
    <mergeCell ref="K29:K36"/>
    <mergeCell ref="K24:K26"/>
    <mergeCell ref="L24:L27"/>
    <mergeCell ref="J24:J27"/>
    <mergeCell ref="J79:J85"/>
    <mergeCell ref="K79:K84"/>
    <mergeCell ref="K64:K70"/>
    <mergeCell ref="J18:J22"/>
    <mergeCell ref="J29:J37"/>
    <mergeCell ref="K11:K15"/>
    <mergeCell ref="K39:K41"/>
    <mergeCell ref="J73:J77"/>
    <mergeCell ref="K47:K50"/>
    <mergeCell ref="J64:J71"/>
    <mergeCell ref="L2:L3"/>
    <mergeCell ref="L44:L45"/>
    <mergeCell ref="L79:L85"/>
    <mergeCell ref="L73:L77"/>
    <mergeCell ref="L64:L71"/>
    <mergeCell ref="L58:L62"/>
    <mergeCell ref="L53:L56"/>
    <mergeCell ref="L47:L51"/>
    <mergeCell ref="L39:L42"/>
    <mergeCell ref="L29:L37"/>
    <mergeCell ref="C58:C62"/>
    <mergeCell ref="L18:L22"/>
    <mergeCell ref="L11:L16"/>
    <mergeCell ref="L5:L9"/>
    <mergeCell ref="C5:C9"/>
    <mergeCell ref="C11:C16"/>
    <mergeCell ref="C18:C22"/>
    <mergeCell ref="E58:E61"/>
    <mergeCell ref="E47:E51"/>
    <mergeCell ref="E29:E36"/>
    <mergeCell ref="A25:A27"/>
    <mergeCell ref="A66:A68"/>
    <mergeCell ref="C64:C71"/>
    <mergeCell ref="C73:C77"/>
    <mergeCell ref="C79:C85"/>
    <mergeCell ref="C24:C27"/>
    <mergeCell ref="C29:C37"/>
    <mergeCell ref="C39:C42"/>
    <mergeCell ref="C47:C51"/>
    <mergeCell ref="C53:C56"/>
  </mergeCells>
  <printOptions/>
  <pageMargins left="0.31496062992125984" right="0.31496062992125984" top="0.35433070866141736" bottom="0.5905511811023623" header="0.15748031496062992" footer="0.2362204724409449"/>
  <pageSetup horizontalDpi="600" verticalDpi="600" orientation="landscape" paperSize="9" scale="72" r:id="rId1"/>
  <headerFooter alignWithMargins="0">
    <oddHeader>&amp;C&amp;"Arial,Grassetto"&amp;14POIS METAPONTINO - COLLINA MATERANA</oddHeader>
  </headerFooter>
  <rowBreaks count="1" manualBreakCount="1">
    <brk id="42" max="11" man="1"/>
  </rowBreaks>
  <colBreaks count="1" manualBreakCount="1">
    <brk id="12" max="8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E13:E13"/>
  <sheetViews>
    <sheetView zoomScalePageLayoutView="0" workbookViewId="0" topLeftCell="A1">
      <selection activeCell="E14" sqref="E14"/>
    </sheetView>
  </sheetViews>
  <sheetFormatPr defaultColWidth="9.140625" defaultRowHeight="12.75"/>
  <sheetData>
    <row r="13" ht="12.75">
      <c r="E13" s="110">
        <f>'Metapontino-Collina Materana'!I89+'Bradanica-Medio Basento '!H68+MATERA!I45</f>
        <v>20435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Guida Antonietta</dc:creator>
  <cp:keywords/>
  <dc:description/>
  <cp:lastModifiedBy>Sansone Anna</cp:lastModifiedBy>
  <cp:lastPrinted>2012-03-07T15:36:20Z</cp:lastPrinted>
  <dcterms:created xsi:type="dcterms:W3CDTF">2011-11-22T08:28:31Z</dcterms:created>
  <dcterms:modified xsi:type="dcterms:W3CDTF">2012-03-07T15:38:05Z</dcterms:modified>
  <cp:category/>
  <cp:version/>
  <cp:contentType/>
  <cp:contentStatus/>
</cp:coreProperties>
</file>